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3250" windowHeight="11760" activeTab="1"/>
  </bookViews>
  <sheets>
    <sheet name="Programa 11" sheetId="1" r:id="rId1"/>
    <sheet name="Programa 12" sheetId="5" r:id="rId2"/>
    <sheet name="Programa 14" sheetId="6" r:id="rId3"/>
    <sheet name="Programa 50" sheetId="7" r:id="rId4"/>
  </sheets>
  <externalReferences>
    <externalReference r:id="rId5"/>
  </externalReferences>
  <definedNames>
    <definedName name="_xlnm.Print_Area" localSheetId="0">'Programa 11'!$A$1:$J$59</definedName>
    <definedName name="_xlnm.Print_Area" localSheetId="1">'Programa 12'!$A$1:$J$39</definedName>
    <definedName name="_xlnm.Print_Area" localSheetId="2">'Programa 14'!$A$1:$J$39</definedName>
    <definedName name="_xlnm.Print_Area" localSheetId="3">'Programa 50'!$A$1:$J$60</definedName>
  </definedNames>
  <calcPr calcId="145621"/>
</workbook>
</file>

<file path=xl/calcChain.xml><?xml version="1.0" encoding="utf-8"?>
<calcChain xmlns="http://schemas.openxmlformats.org/spreadsheetml/2006/main">
  <c r="B39" i="7" l="1"/>
  <c r="H24" i="7" l="1"/>
  <c r="J24" i="6"/>
  <c r="B58" i="7" l="1"/>
  <c r="B47" i="7"/>
  <c r="B43" i="7"/>
  <c r="B35" i="7"/>
  <c r="B31" i="7"/>
  <c r="J28" i="7"/>
  <c r="I28" i="7"/>
  <c r="J27" i="7"/>
  <c r="I27" i="7"/>
  <c r="J26" i="7"/>
  <c r="I26" i="7"/>
  <c r="J25" i="7"/>
  <c r="I25" i="7"/>
  <c r="J24" i="7"/>
  <c r="B56" i="7"/>
  <c r="C11" i="7"/>
  <c r="C10" i="7"/>
  <c r="C9" i="7"/>
  <c r="B37" i="6"/>
  <c r="B36" i="6"/>
  <c r="B27" i="6"/>
  <c r="I24" i="6"/>
  <c r="I20" i="6"/>
  <c r="C11" i="6"/>
  <c r="C10" i="6"/>
  <c r="C9" i="6"/>
  <c r="B37" i="5"/>
  <c r="B36" i="5"/>
  <c r="B38" i="5"/>
  <c r="B27" i="5"/>
  <c r="J24" i="5"/>
  <c r="I24" i="5"/>
  <c r="C11" i="5"/>
  <c r="C10" i="5"/>
  <c r="C9" i="5"/>
  <c r="B56" i="1"/>
  <c r="B47" i="1"/>
  <c r="B43" i="1"/>
  <c r="B39" i="1"/>
  <c r="B35" i="1"/>
  <c r="B31" i="1"/>
  <c r="B58" i="1"/>
  <c r="I20" i="1"/>
  <c r="J25" i="1"/>
  <c r="J26" i="1"/>
  <c r="J27" i="1"/>
  <c r="J28" i="1"/>
  <c r="J24" i="1"/>
  <c r="I25" i="1"/>
  <c r="I26" i="1"/>
  <c r="I27" i="1"/>
  <c r="I28" i="1"/>
  <c r="I24" i="1"/>
  <c r="B38" i="6" l="1"/>
  <c r="I20" i="5"/>
  <c r="B57" i="1"/>
  <c r="C11" i="1"/>
  <c r="C10" i="1"/>
  <c r="C9" i="1"/>
  <c r="I20" i="7" l="1"/>
  <c r="B57" i="7"/>
</calcChain>
</file>

<file path=xl/comments1.xml><?xml version="1.0" encoding="utf-8"?>
<comments xmlns="http://schemas.openxmlformats.org/spreadsheetml/2006/main">
  <authors>
    <author>Raul Barbosa</author>
  </authors>
  <commentList>
    <comment ref="G26" authorId="0">
      <text>
        <r>
          <rPr>
            <sz val="9"/>
            <color indexed="81"/>
            <rFont val="Tahoma"/>
            <family val="2"/>
          </rPr>
          <t xml:space="preserve">Este producto se mide a final de año
</t>
        </r>
      </text>
    </comment>
    <comment ref="G27" authorId="0">
      <text>
        <r>
          <rPr>
            <sz val="9"/>
            <color indexed="81"/>
            <rFont val="Tahoma"/>
            <family val="2"/>
          </rPr>
          <t>Este producto se mide a final de año</t>
        </r>
      </text>
    </comment>
    <comment ref="C28" authorId="0">
      <text>
        <r>
          <rPr>
            <sz val="9"/>
            <color indexed="81"/>
            <rFont val="Tahoma"/>
            <family val="2"/>
          </rPr>
          <t xml:space="preserve">este indicador hace referencia a 100%
</t>
        </r>
      </text>
    </comment>
    <comment ref="G28" authorId="0">
      <text>
        <r>
          <rPr>
            <sz val="9"/>
            <color indexed="81"/>
            <rFont val="Tahoma"/>
            <family val="2"/>
          </rPr>
          <t xml:space="preserve">Este producto se mide a final de año </t>
        </r>
      </text>
    </comment>
  </commentList>
</comments>
</file>

<file path=xl/comments2.xml><?xml version="1.0" encoding="utf-8"?>
<comments xmlns="http://schemas.openxmlformats.org/spreadsheetml/2006/main">
  <authors>
    <author>Raul Barbosa</author>
  </authors>
  <commentList>
    <comment ref="E24" authorId="0">
      <text>
        <r>
          <rPr>
            <sz val="9"/>
            <color indexed="81"/>
            <rFont val="Tahoma"/>
            <family val="2"/>
          </rPr>
          <t xml:space="preserve">Este producto se mide a final de año
</t>
        </r>
      </text>
    </comment>
    <comment ref="G24" authorId="0">
      <text>
        <r>
          <rPr>
            <sz val="9"/>
            <color indexed="81"/>
            <rFont val="Tahoma"/>
            <family val="2"/>
          </rPr>
          <t xml:space="preserve">Esta meta se mide a final de año
</t>
        </r>
      </text>
    </comment>
  </commentList>
</comments>
</file>

<file path=xl/comments3.xml><?xml version="1.0" encoding="utf-8"?>
<comments xmlns="http://schemas.openxmlformats.org/spreadsheetml/2006/main">
  <authors>
    <author>Raul Barbosa</author>
  </authors>
  <commentList>
    <comment ref="E26" authorId="0">
      <text>
        <r>
          <rPr>
            <b/>
            <sz val="9"/>
            <color indexed="81"/>
            <rFont val="Tahoma"/>
            <family val="2"/>
          </rPr>
          <t>Este producto se mide a final de año</t>
        </r>
        <r>
          <rPr>
            <sz val="9"/>
            <color indexed="81"/>
            <rFont val="Tahoma"/>
            <family val="2"/>
          </rPr>
          <t xml:space="preserve">
</t>
        </r>
      </text>
    </comment>
    <comment ref="G26" authorId="0">
      <text>
        <r>
          <rPr>
            <b/>
            <sz val="9"/>
            <color indexed="81"/>
            <rFont val="Tahoma"/>
            <family val="2"/>
          </rPr>
          <t>Este producto se mide a final de año</t>
        </r>
        <r>
          <rPr>
            <sz val="9"/>
            <color indexed="81"/>
            <rFont val="Tahoma"/>
            <family val="2"/>
          </rPr>
          <t xml:space="preserve">
</t>
        </r>
      </text>
    </comment>
  </commentList>
</comments>
</file>

<file path=xl/sharedStrings.xml><?xml version="1.0" encoding="utf-8"?>
<sst xmlns="http://schemas.openxmlformats.org/spreadsheetml/2006/main" count="336" uniqueCount="126">
  <si>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</si>
  <si>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</si>
  <si>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</si>
  <si>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</si>
  <si>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</si>
  <si>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</si>
  <si>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</si>
  <si>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</si>
  <si>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</si>
  <si>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</si>
  <si>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</si>
  <si>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</si>
  <si>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</si>
  <si>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</si>
  <si>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</si>
  <si>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</si>
  <si>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</si>
  <si>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</si>
  <si>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</si>
  <si>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</si>
  <si>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</si>
  <si>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</si>
  <si>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</si>
  <si>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</si>
  <si>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</si>
  <si>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</si>
  <si>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</si>
  <si>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</si>
  <si>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</si>
  <si>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</si>
  <si>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</si>
  <si>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</si>
  <si>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</si>
  <si>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</si>
  <si>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</si>
  <si>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</si>
  <si>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</si>
  <si>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</si>
  <si>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</si>
  <si>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Presupuesto aprobado:  </t>
  </si>
  <si>
    <t xml:space="preserve">Presupuesto modificado: </t>
  </si>
  <si>
    <t>Total devengado:</t>
  </si>
  <si>
    <t>Director de Planificación y Desarrollo</t>
  </si>
  <si>
    <t>IV.II - Formulación y Ejecución trimestral de las Metas por Producto</t>
  </si>
  <si>
    <t>Ejecución Trimestral</t>
  </si>
  <si>
    <t>Programación Trimestral</t>
  </si>
  <si>
    <t>0202-MINISTERIO DE  INTERIOR Y POLICÍA</t>
  </si>
  <si>
    <t>01-MINISTERIO DE INTERIOR Y POLICIA</t>
  </si>
  <si>
    <t>0001-MINISTERIO DE INTERIOR Y POLICIA</t>
  </si>
  <si>
    <t>11 - Asistencia y prevención para seguridad ciudadana</t>
  </si>
  <si>
    <t>Cantidad de negocios controlados y regulados</t>
  </si>
  <si>
    <t xml:space="preserve">Número de armas de fuego reguladas </t>
  </si>
  <si>
    <t>Empresas que manipulan productos químicos y pirotécnicos reguladas</t>
  </si>
  <si>
    <t>Cantidad de campañas de Convivencia Ciudadana</t>
  </si>
  <si>
    <t xml:space="preserve">Porcentaje de acciones de Seguridad ciudadana implementadas </t>
  </si>
  <si>
    <t>Ing. Luis Pimentel Caraballo</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</si>
  <si>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</si>
  <si>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</si>
  <si>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12 - Servicios de control y regulación migratoria</t>
  </si>
  <si>
    <t>Número de extranjeros naturalizados</t>
  </si>
  <si>
    <t>Jóvenes estudiantes formados como Policías Auxiliares</t>
  </si>
  <si>
    <t>14-Investigación, formación y capacitación</t>
  </si>
  <si>
    <t>50 - Reducción de Crímenes y Delitos que afectan a la Seguridad Ciudadana</t>
  </si>
  <si>
    <t>6867 Negocios de expendio bebidas alcohólicas inspeccionados para el cumplimiento de las leyes normativas vigentes</t>
  </si>
  <si>
    <t>N/A</t>
  </si>
  <si>
    <t>Negocios inspeccionados</t>
  </si>
  <si>
    <t xml:space="preserve">Cantidad de campañas realizadas </t>
  </si>
  <si>
    <t xml:space="preserve">Problemáticas sociales identificadas  </t>
  </si>
  <si>
    <t xml:space="preserve">Barrios intervenidos </t>
  </si>
  <si>
    <t>Reducir la violencia, crímenes y delito a la población vulnerable en los sectores intervenidos mediante las actividades de prevención focalizadas.</t>
  </si>
  <si>
    <t>I -Información Institucional</t>
  </si>
  <si>
    <t>Control de expendio de bebidas alcohólicas, a través de la supervisión del cumplimiento de las leyes y normativas vigentes en los centros de diversión (discotecas, bares, drinks, colmados y colmadones entre otros), realizando registros e inspecciones especializadas que anticipan y controlan el uso indebido de los espacios públicos alrededor de los mencionados negocios.</t>
  </si>
  <si>
    <t>1.2.2</t>
  </si>
  <si>
    <t>Consiste en desarrollar campañas de sensibilización cuyo fin es la motivación a la entrega voluntaria de las armas de fuego ilegales en toda la jurisdicción de los municipios priorizados según consta en el artículo 4 del Decreto No. 212-21, haciéndose énfasis en las zonas de impacto (barrios o sectores) con mayor incidencia de los hechos de violencia con armas de fuego.</t>
  </si>
  <si>
    <t>Fomentar la convivencia pacífica  entre la población a través de las mesas locales de prevención de seguridad, ciudadanía y género, en las que se realizan encuentros con las Instituciones Gubernamentales y sociedad civil organizada para dar respuesta y soluciones a las problemáticas sociales</t>
  </si>
  <si>
    <t>Incorporar a  jóvenes estudiantes a labores policiales de cercanía a los ciudadanos como respuesta a la demanda de mayor calidad en los servicios y de mayor acción preventiva en el patrullaje de bajos riesgos, así como labores de apoyo en las tareas administrativas con la intención de ser apoyados durante sus estudios técnicos y universitarios fortaleciendo la labor de la Policía Nacional.</t>
  </si>
  <si>
    <t>Regulación de la población extranjera en el territorio Nacional a través del otorgamiento de naturalizaciones, acorde a la Ley No. 1683/16 de abril de 1948 sobre naturalizaciones y Ley General de Migración No. 285-04.</t>
  </si>
  <si>
    <t>1.4.2</t>
  </si>
  <si>
    <t>Controlar y regular la importación, exportación, tránsito, almacenamiento, comercialización, distribución de armas,  municiones y materiales relacionados  a través de comerciantes, armerías, talleres de reparación y relleno, cacería con fines comerciales, clubes deportivos y polígonos de tiro.</t>
  </si>
  <si>
    <t>Asistir a la población en todo el Territorio Nacional recibiendo sus denuncias sobre actos de abusos, violencia intrafamiliar, crímenes, delitos, corrupción, entre otros. Garantizando la protección y discreción del denunciante, realizando investigaciones y  aplicando mediación de conflictos para impulsar la convivencia armónica y coherente entre todos los sectores sociales.</t>
  </si>
  <si>
    <t>Impulsar acciones mediante una Estrategia Integral de Seguridad Ciudadana en favor de la reducción de actos violentos y delictivos, construyendo una gestión articulada e integrada para alcanzar la corresponsabilidad multisectorial.</t>
  </si>
  <si>
    <t>A través de este programa se realizan las actividades relativas a garantizar la seguridad ciudadana, conforme está establecido en la Estrategia Nacional de Desarrollo (END), Planes Estratégico Institucionales (PEI), Planes Operativos Anuales (POA) y los marcos legales que son la Constitución, leyes generales o especiales. Este programa incluye servicios de asistencia y prevención, tales como: 
Reducir la violencia, crímenes y delitos que afectan la seguridad ciudadana en los sectores vulnerables intervenidos, disminución de los actos delictivos con el uso de armas de fuego, disminución de los accidentes y las víctimas por el uso, transportación y manipulación de productos pirotécnicos, reducción de la inseguridad en los municipios a través de las políticas de prevención de violencia, crímenes y delitos, regulación de la permanencia y el estatus de extranjeros en el país a través de las naturalizaciones y el fortalecimiento de las labores de prevención de delitos en los lugares de recreación y esparcimiento por los agentes de la Policía Auxiliar.</t>
  </si>
  <si>
    <t xml:space="preserve">La población dominicana y extranjera, familias, jóvenes en sectores y comunidades vulnerables, ciudadanos, empresas y  compañías de seguridad, armerías, polígonos, talleres de armas y compañías de productos pirotécnicos y químicos.   </t>
  </si>
  <si>
    <t>Reducir la percepción de inseguridad de los ciudadanos en los municipios, a través de las políticas de prevención de violencias, crímenes y delitos implementadas, de un 37% a un 20% durante el periodo 2021-2024.</t>
  </si>
  <si>
    <t>Controlar el flujo migratorio desarrollando políticas de entrada y estadía en el país.</t>
  </si>
  <si>
    <t>Población extranjera en República Dominicana.</t>
  </si>
  <si>
    <t>Regulada la permanencia y estatus de extranjeros en el país a través de las naturalizaciones, manteniendo en un 100% los controles sobre el cumplimiento estricto de los requisitos para la naturalización de extranjeros durante el periodo 2021-2025.</t>
  </si>
  <si>
    <t xml:space="preserve">A través de este programa se realizan investigaciones, se forman y capacitan jóvenes  que se incorporan a diferentes organismos castrenses conforme a su desempeño y evaluaciones realizadas a los mismos, así como también, realizar estudios migratorios que promuevan el desarrollo de políticas públicas y que fortalezcan la gobernanza migratoria, contribuyendo al desarrollo sostenible, el respeto a los derechos humanos y la profesionalización de los servidores públicos vinculados a la gestión migratoria. </t>
  </si>
  <si>
    <t>Jóvenes estudiantes de 18 a 30 años que desean ser insertados a la Dirección General de la Policía Nacional.</t>
  </si>
  <si>
    <t>Insertados a los organismos de seguridad, los jóvenes formados como Policía Auxiliar, logrando un mínimo de incorporados de un 75% durante el periodo 2021-2025.</t>
  </si>
  <si>
    <t>Programa mejorado y definido con un presupuesto Orientado a Resultados (PPOR), compuesto por diferentes acciones con el propósito fundamental de reducir los crimines y delitos en el Territorio Nacional, los cuales se encuentran alineados a la implementación de la  Estrategia Nacional Integral de Seguridad Ciudadana (ENISC)</t>
  </si>
  <si>
    <t>Población en general y expuesta a violencia, crímenes y delitos en las zonas priorizadas</t>
  </si>
  <si>
    <t>Reducción de la tasa de homicidios con armas de fuego de un 4.6 a un 4.0 en el año 2022</t>
  </si>
  <si>
    <r>
      <t xml:space="preserve">VI. </t>
    </r>
    <r>
      <rPr>
        <b/>
        <sz val="11"/>
        <color theme="0"/>
        <rFont val="Verdana"/>
        <family val="2"/>
      </rPr>
      <t>Oportunidades de Mejora</t>
    </r>
  </si>
  <si>
    <r>
      <t>Beneficiarios:</t>
    </r>
    <r>
      <rPr>
        <sz val="10"/>
        <color rgb="FF000000"/>
        <rFont val="Verdana"/>
        <family val="2"/>
      </rPr>
      <t xml:space="preserve"> </t>
    </r>
  </si>
  <si>
    <t xml:space="preserve">En cuanto a la ejecución financiera, la desviación del (30.44%), se debe a las medidas administrativas implementadas  durante el trimestre en busca de optimizar los gastos correspondientes a la carga fija de la unidad ejecutora, para controlar los negocios de comercialización de armas de fuego y materiales relacionados. Entre estas medidas implementadas se encuentran: la reducción en los gastos por concepto de combustible, viáticos, adquisición de materiales y/o suministros de oficina.
</t>
  </si>
  <si>
    <t>Esta meta se medirá a final de año para tener un dato más representativo, sin dejar de desarrollar las actividades propias del producto.
Con relación a la meta financiera, el desvío del (54.95%) presentado es debido a la optimización de los gastos correspondientes a la carga fija, tales como: pago de viáticos y horas extra, materiales y suministro, etc.</t>
  </si>
  <si>
    <t xml:space="preserve">En este trimestre se logró superar la meta física programada en un (4%), debido a la cantidad de extranjeros solicitantes que fueron satisfactoriamente depurados y nacionalizados como ciudadanos dominicanos. </t>
  </si>
  <si>
    <t>El desvío del (51.24%) en la ejecución financiera se debe al uso eficiente de los recursos a disposición por las unidades ejecutoras, logrando cumplir con la meta física programada y recortando gastos operativos.</t>
  </si>
  <si>
    <t xml:space="preserve">La meta física está programada para ser medidas a final de año, destacando que durante el transcurso del trimestre se han desarrollado las acciones características del producto. 
La meta financiera fue ejecutada en un (67.24%), en la realización de las actividades de seguimiento al programa “De vuelta al Barrio” lanzado en el mes de abril en la Romana, en la recepción, investigación y canalización de las denuncias realizadas por la ciudadanía. El desvío financiero de un (32.76%) presentado, se debe a los esfuerzos desarrollados para optimizar los gastos fijos y administrativos de la unidad ejecutora.
</t>
  </si>
  <si>
    <t xml:space="preserve">En este trimestre fueron intervenidos 36 barrios de los 60 que fueron planificados, ejecutando en un (60%) la meta física programada;  logrando impactar un total de 4,638 ciudadanos residentes en los sectores vulnerables intervenidos por la Estrategia Integral de Seguridad Ciudadana “ Mí País Seguro” a través de la realización de 90 actividades de prevención. </t>
  </si>
  <si>
    <r>
      <rPr>
        <b/>
        <sz val="10"/>
        <rFont val="Verdana"/>
        <family val="2"/>
      </rPr>
      <t xml:space="preserve">7420- </t>
    </r>
    <r>
      <rPr>
        <sz val="10"/>
        <rFont val="Verdana"/>
        <family val="2"/>
      </rPr>
      <t>Acciones comunes P50</t>
    </r>
  </si>
  <si>
    <r>
      <rPr>
        <b/>
        <sz val="10"/>
        <rFont val="Verdana"/>
        <family val="2"/>
      </rPr>
      <t xml:space="preserve">7413- </t>
    </r>
    <r>
      <rPr>
        <sz val="10"/>
        <rFont val="Verdana"/>
        <family val="2"/>
      </rPr>
      <t>Campañas de entrega voluntaria de armas de fuego ilegales</t>
    </r>
  </si>
  <si>
    <r>
      <rPr>
        <b/>
        <sz val="10"/>
        <rFont val="Verdana"/>
        <family val="2"/>
      </rPr>
      <t xml:space="preserve">7446- </t>
    </r>
    <r>
      <rPr>
        <sz val="10"/>
        <rFont val="Verdana"/>
        <family val="2"/>
      </rPr>
      <t>Municipios con mesas locales de seguridad, ciudadanía y género en funcionamiento</t>
    </r>
  </si>
  <si>
    <r>
      <rPr>
        <b/>
        <sz val="10"/>
        <rFont val="Verdana"/>
        <family val="2"/>
      </rPr>
      <t>7447-</t>
    </r>
    <r>
      <rPr>
        <sz val="10"/>
        <rFont val="Verdana"/>
        <family val="2"/>
      </rPr>
      <t xml:space="preserve"> Ciudadanos expuestos a violencia, crímenes y delitos que participan en las actividades de prevención.</t>
    </r>
  </si>
  <si>
    <t>Durante este trimestre la ejecución física fue de un (48.11%), desarrollando un total de 25 operativos, en los cuales fueron inspeccionados 1,684 negocios, supervisados 10,288, notificados 207 y clausurados un total de 82 establecimientos. Adicional a esto, fueron impartidas 45 charlas en las cuales fueron concientizados un total de 156 ciudadanos propietarios y/o representantes de negocios de expendio de bebidas alcohólicas. Todas estas actividades fueron realizadas en el los municipios priorizados por la Estrategia Integral de Seguridad Ciudadana “Mí País Seguro”.</t>
  </si>
  <si>
    <t xml:space="preserve">El desvío del (51.89%) en la ejecución física, se debe a que para éste trimestre varias de las unidades vehiculares que utiliza la unidad ejecutora para la realización plena de sus actividades, se encuentran fuera de servicio por averías mayores.
Con relación a la meta financiera, la misma fue ejecutada en un (47.07%), utilizando los recursos para la realización de las actividades descritas, los gastos en la carga fija, viáticos, servicios básicos, materiales y suministros y uniformes para el personal.  El desvío del (52.93%) presentado, se debe a que no se pudieron ser realizadas al 100% las actividades que fueron planificadas a causas de los inconvenientes expresados en la meta física.
</t>
  </si>
  <si>
    <t xml:space="preserve">La ejecución financiera del 94.77%, corresponde a los gastos incurridos en: remuneración del personal, bonificación, servicios básicos, publicidad y propaganda, reparación de vehículos y hospedaje del viceministro y su equipo en los diferentes eventos realizados en el interior del país (San Francisco, la Vega, Bonao, etc.) como parte de las campañas para la recuperación de las armas de fuego ilegales, en manos de los civiles; además del acompañamiento y apoyo al programa “De Vuelta al Barrio”. El desvío del  5.23% presentado, se debe a que todavía se está en el proceso de concretar los acuerdos interinstitucionales para llevar a cabo las campañas programadas para final de año, con el objetivo de poder cumplir con los planteamientos (beneficios) que serán otorgados a las personas que de manera voluntaria entreguen sus armas ilegales (seguro médico familiar, facilidades de estudios y formación técnica entre otros).  </t>
  </si>
  <si>
    <t xml:space="preserve">Para este trimestre la unidad ejecutora ha dado seguimiento a las acciones relacionadas con la seguridad y canalización de problemáticas sociales en conjunto con la sociedad civil y otros organismos, logrando identificar, canalizar y solucionar un total de 145 (38.7%) de las 375 problemáticas que fueron programadas. Adicional a esto fueron realizadas: 105- reuniones de las Mesas Locales, 19- conferencias, 135- actividades gestionadas a través de las Mesas Locales y fueron capacitados  53- Policías Municipales. También fue lanzado en la ciudad de Santiago el programa “De vuelta al Barrio”, el cual contó con la participación de personalidades de diferentes ramas como: deportes, cultura, arte y emprendedores exitosos que han salido de los barrios vulnerables de dicha ciudad. </t>
  </si>
  <si>
    <t xml:space="preserve">El desvío en la meta física del (61.3%), se debe a que gracias a todas las intervenciones realizadas por la unidad ejecutora, se ha logrado disminuir algunas de las problemáticas básicas que afectan a los ciudadanos de las comunidades intervenidas.
Con relación a la meta financiera, el desvío presentado de un (20.16%) se debe a que han sido optimizados los recursos, a pesar de los gatos incurridos en la solución de algunas de las problemáticas identificadas y en la carga fija de la unidad ejecutora.
</t>
  </si>
  <si>
    <t xml:space="preserve">El desvío del (40%) en la ejecución física, se debe a varias problemáticas por las cuales está atravesando la unidad ejecutora entre las que podemos destacar: falta de personal  de coordinación para varios de los subprogramas, falta del personal técnico en "Las Casas de Prevención y Seguridad Ciudadana", de los municipios de Moca y el Distrito Nacional, falta de vehículos para transportar al personal del viceministerio que se encarga de la operatividad de los sub-programas en las comunidades y barrios intervenidos; y la restricción de horario por parte del departamento de transportación para la ejecución de las actividades en la tanda vespertina, (ya que a partir de las 2:00 p.m. no   trasladan a nadie a ningún territorio).
La meta financiera fue ejecutada en un (54.89%), presentando un desviación de un (45.11%), la cual se debe  a las mismas razones explicadas en la deviación física.
</t>
  </si>
  <si>
    <r>
      <rPr>
        <b/>
        <sz val="10"/>
        <rFont val="Verdana"/>
        <family val="2"/>
      </rPr>
      <t>6105-</t>
    </r>
    <r>
      <rPr>
        <sz val="10"/>
        <rFont val="Verdana"/>
        <family val="2"/>
      </rPr>
      <t xml:space="preserve"> Negocios que comercializan armas de fuego controlados y regulados en sus operaciones</t>
    </r>
  </si>
  <si>
    <r>
      <rPr>
        <b/>
        <sz val="10"/>
        <rFont val="Verdana"/>
        <family val="2"/>
      </rPr>
      <t>6864-</t>
    </r>
    <r>
      <rPr>
        <sz val="10"/>
        <rFont val="Verdana"/>
        <family val="2"/>
      </rPr>
      <t xml:space="preserve"> Personas físicas y jurídicas con derecho de tenencia y porte de armas de fuego reguladas</t>
    </r>
  </si>
  <si>
    <r>
      <rPr>
        <b/>
        <sz val="10"/>
        <rFont val="Verdana"/>
        <family val="2"/>
      </rPr>
      <t>7744-</t>
    </r>
    <r>
      <rPr>
        <sz val="10"/>
        <rFont val="Verdana"/>
        <family val="2"/>
      </rPr>
      <t xml:space="preserve"> Empresas de manipulación de productos pirotécnicos y químicos reguladas</t>
    </r>
  </si>
  <si>
    <r>
      <rPr>
        <b/>
        <sz val="10"/>
        <rFont val="Verdana"/>
        <family val="2"/>
      </rPr>
      <t>7745-</t>
    </r>
    <r>
      <rPr>
        <sz val="10"/>
        <rFont val="Verdana"/>
        <family val="2"/>
      </rPr>
      <t xml:space="preserve"> Población afectada, asistida en la recepción de denuncias y la solución alternativa de conflictos (mediación).</t>
    </r>
  </si>
  <si>
    <r>
      <rPr>
        <b/>
        <sz val="10"/>
        <rFont val="Verdana"/>
        <family val="2"/>
      </rPr>
      <t>7746-</t>
    </r>
    <r>
      <rPr>
        <sz val="10"/>
        <rFont val="Verdana"/>
        <family val="2"/>
      </rPr>
      <t xml:space="preserve">  Ciudadanos y extranjeros beneficiados a través de acciones y políticas integral de seguridad ciudadana</t>
    </r>
  </si>
  <si>
    <t>Para este trimestre el producto superó la ejecución física programada en un (16%), debido en mayor parte a la autorización de importación de armas de fuego a ser utilizadas por empresas de seguridad privada, emitida mediante el Decreto No. 30-23 de fecha 7 de febrero del 2023.</t>
  </si>
  <si>
    <t>Controlar y regular la tenencia y portación de armas de fuego (pistolas, revolver y escopetas) en manos de la población civil y las compañías de seguridad privada a través de la aplicación de la Ley 631-16 sobre control y regulación de armas, municiones y materiales relacionados.</t>
  </si>
  <si>
    <t xml:space="preserve">El desvío del (10.55%) se debe a que, durante este periodo la unidad ejecutora se vio inmersa en el proceso de obtención de las certificaciones de las normas ISO 9001:2015 de Gestión Calidad e ISO 37001 de Anti soborno, lo que tuvo como resultado una leve baja en la capacidad operativa.
Respecto a la meta financiera, la misma fue ejecutada en un (50.48%), presentando un desvió de un (49.52%) debido parcialmente a la baja operacional acontecida por las acciones y/o cambios implementados con miras a la obtención de las certificaciones ISO logradas. Lo ejecutado se distribuyó en: contratación de servicios de telecomunicaciones, materiales y suministros así como el pago de los viáticos correspondientes.
</t>
  </si>
  <si>
    <t>Para este trimestre la meta física programa fue cumplida en un (89.45%), logrando regular y controlar un total de 8,945 trámites: asinaciones, renovaciones, originales y traspasos de armas de fuegos realizados por personas físicas y jurídicas (compañías).</t>
  </si>
  <si>
    <t>Controlar y regular la producción, almacenamiento, comercialización, transportación y manipulación de materiales pirotécnicos y químicos en el país. Otorgar los permisos correspondientes a las empresas de productos pirotécnicos y químicos.</t>
  </si>
  <si>
    <t xml:space="preserve">Este producto no posee meta física programada para este trimestre, debido a que la misma será medida a final de año para tener un dato más representativo.
La meta financiera fue ejecutada en un (47.84%), en la realización de diversas actividades desarrollada en ciudades como: Barahona, San Cristóbal y Santiago; donde fueron realizados los trabajos (parcialmente) para la implementación de la Estrategia Integral de Seguridad Ciudadana “Mí País Seguro” (en San Cristóbal), apoyo al lanzamiento del programa “De Vuelta al Barrio” (en el D.N. y Santiago), entre otros. Además de esto, los recursos fueron utilizados en los gastos correspondientes a la carga fija, viático, publicaciones, servicios básicos, etc. El desvío del (52.16%) en la ejecución financiera se debe a qué no fueron ejecutados al 100% los trabajos necesarios para dejar implementa la Estrategia Integral de Seguridad Ciudadana “Mí País Seguro” en la ciudad de San Cristóbal. 
</t>
  </si>
  <si>
    <r>
      <rPr>
        <b/>
        <sz val="10"/>
        <rFont val="Verdana"/>
        <family val="2"/>
      </rPr>
      <t xml:space="preserve">7749- </t>
    </r>
    <r>
      <rPr>
        <sz val="10"/>
        <rFont val="Verdana"/>
        <family val="2"/>
      </rPr>
      <t>Extranjeros residentes con estatus migratorio regulados a través de las naturalizaciones</t>
    </r>
  </si>
  <si>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</si>
  <si>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r>
      <rPr>
        <b/>
        <sz val="10"/>
        <rFont val="Verdana"/>
        <family val="2"/>
      </rPr>
      <t>7750-</t>
    </r>
    <r>
      <rPr>
        <sz val="10"/>
        <rFont val="Verdana"/>
        <family val="2"/>
      </rPr>
      <t xml:space="preserve"> Jóvenes estudiantes reciben formación como Policías Auxiliares.</t>
    </r>
  </si>
  <si>
    <t xml:space="preserve">Para este trimestre el producto no tiene meta física programada ya que la misma está pautada para ser medida a final de año, resaltando que son realizadas las actividades vinculadas al producto.
Por su parte, la desviación en la ejecución financiera del (8.36%) se debe al uso eficiente de los recursos a disposición de la unidad ejecutora mediante la reducción en gastos administrativos, viáticos, entre otros.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</si>
</sst>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10409]#,##0;\-#,##0"/>
    <numFmt numFmtId="165" formatCode="[$-10409]#,##0.00;\-#,##0.00"/>
    <numFmt numFmtId="166" formatCode="[$-10409]0.00%"/>
  </numFmts>
  <fonts count="21" x14ac:knownFonts="1">
    <font>
      <sz val="11"/>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
      <sz val="11"/>
      <color theme="1"/>
      <name val="Verdana"/>
      <family val="2"/>
    </font>
    <font>
      <b/>
      <sz val="12"/>
      <color theme="0"/>
      <name val="Verdana"/>
      <family val="2"/>
    </font>
    <font>
      <b/>
      <sz val="11"/>
      <color rgb="FF000000"/>
      <name val="Verdana"/>
      <family val="2"/>
    </font>
    <font>
      <i/>
      <sz val="10"/>
      <color theme="1"/>
      <name val="Verdana"/>
      <family val="2"/>
    </font>
    <font>
      <i/>
      <sz val="11"/>
      <color theme="1"/>
      <name val="Verdana"/>
      <family val="2"/>
    </font>
    <font>
      <sz val="11"/>
      <name val="Verdana"/>
      <family val="2"/>
    </font>
    <font>
      <sz val="10"/>
      <color theme="1"/>
      <name val="Verdana"/>
      <family val="2"/>
    </font>
    <font>
      <b/>
      <sz val="11"/>
      <name val="Verdana"/>
      <family val="2"/>
    </font>
    <font>
      <b/>
      <sz val="10"/>
      <color rgb="FF000000"/>
      <name val="Verdana"/>
      <family val="2"/>
    </font>
    <font>
      <b/>
      <i/>
      <sz val="11"/>
      <color theme="1"/>
      <name val="Verdana"/>
      <family val="2"/>
    </font>
    <font>
      <b/>
      <sz val="11"/>
      <color theme="0"/>
      <name val="Verdana"/>
      <family val="2"/>
    </font>
    <font>
      <b/>
      <sz val="10"/>
      <color theme="1"/>
      <name val="Verdana"/>
      <family val="2"/>
    </font>
    <font>
      <sz val="10"/>
      <color rgb="FF000000"/>
      <name val="Verdana"/>
      <family val="2"/>
    </font>
    <font>
      <sz val="10"/>
      <name val="Verdana"/>
      <family val="2"/>
    </font>
    <font>
      <b/>
      <sz val="10"/>
      <name val="Verdana"/>
      <family val="2"/>
    </font>
    <font>
      <b/>
      <i/>
      <sz val="10"/>
      <color theme="1"/>
      <name val="Verdana"/>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8"/>
        <bgColor indexed="64"/>
      </patternFill>
    </fill>
    <fill>
      <patternFill patternType="solid">
        <fgColor rgb="FFEE2A2E"/>
        <bgColor indexed="64"/>
      </patternFill>
    </fill>
  </fills>
  <borders count="47">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theme="0" tint="-0.34998626667073579"/>
      </top>
      <bottom style="thin">
        <color theme="0" tint="-0.34998626667073579"/>
      </bottom>
      <diagonal/>
    </border>
    <border>
      <left/>
      <right style="hair">
        <color indexed="64"/>
      </right>
      <top style="thin">
        <color theme="0" tint="-0.34998626667073579"/>
      </top>
      <bottom style="thin">
        <color theme="0" tint="-0.34998626667073579"/>
      </bottom>
      <diagonal/>
    </border>
    <border>
      <left style="hair">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hair">
        <color indexed="64"/>
      </right>
      <top style="thin">
        <color theme="0" tint="-0.34998626667073579"/>
      </top>
      <bottom style="thin">
        <color theme="0" tint="-0.34998626667073579"/>
      </bottom>
      <diagonal/>
    </border>
    <border>
      <left style="thin">
        <color indexed="64"/>
      </left>
      <right style="hair">
        <color indexed="64"/>
      </right>
      <top/>
      <bottom/>
      <diagonal/>
    </border>
    <border>
      <left style="hair">
        <color indexed="64"/>
      </left>
      <right style="thin">
        <color theme="0" tint="-0.34998626667073579"/>
      </right>
      <top/>
      <bottom style="thin">
        <color theme="0" tint="-0.34998626667073579"/>
      </bottom>
      <diagonal/>
    </border>
    <border>
      <left style="thin">
        <color theme="0" tint="-0.34998626667073579"/>
      </left>
      <right style="hair">
        <color indexed="64"/>
      </right>
      <top/>
      <bottom style="thin">
        <color theme="0" tint="-0.34998626667073579"/>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hair">
        <color indexed="64"/>
      </right>
      <top style="thin">
        <color theme="0" tint="-0.34998626667073579"/>
      </top>
      <bottom style="hair">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83">
    <xf numFmtId="0" fontId="0" fillId="0" borderId="0" xfId="0"/>
    <xf numFmtId="0" fontId="5" fillId="0" borderId="0" xfId="0" applyFont="1" applyProtection="1">
      <protection locked="0"/>
    </xf>
    <xf numFmtId="0" fontId="5" fillId="0" borderId="0" xfId="0" applyFont="1"/>
    <xf numFmtId="0" fontId="10" fillId="0" borderId="0" xfId="0" applyFont="1" applyProtection="1">
      <protection locked="0"/>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Fill="1" applyBorder="1" applyAlignment="1" applyProtection="1">
      <alignment horizontal="center" vertical="center" wrapText="1"/>
      <protection locked="0"/>
    </xf>
    <xf numFmtId="0" fontId="10" fillId="0" borderId="0" xfId="0" applyFont="1" applyFill="1" applyProtection="1">
      <protection locked="0"/>
    </xf>
    <xf numFmtId="0" fontId="5" fillId="0" borderId="0" xfId="0" applyFont="1" applyFill="1"/>
    <xf numFmtId="0" fontId="13" fillId="5" borderId="14" xfId="0" applyFont="1" applyFill="1" applyBorder="1" applyAlignment="1">
      <alignment horizontal="center" vertical="center" wrapText="1" readingOrder="1"/>
    </xf>
    <xf numFmtId="0" fontId="13" fillId="5" borderId="15" xfId="0" applyFont="1" applyFill="1" applyBorder="1" applyAlignment="1">
      <alignment horizontal="center" vertical="center" wrapText="1" readingOrder="1"/>
    </xf>
    <xf numFmtId="0" fontId="13" fillId="5" borderId="16" xfId="0" applyFont="1" applyFill="1" applyBorder="1" applyAlignment="1">
      <alignment horizontal="center" vertical="center" wrapText="1" readingOrder="1"/>
    </xf>
    <xf numFmtId="0" fontId="9" fillId="0" borderId="0" xfId="0" applyFont="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3" xfId="0" applyFont="1" applyBorder="1" applyAlignment="1">
      <alignment vertical="center"/>
    </xf>
    <xf numFmtId="0" fontId="16" fillId="0" borderId="3" xfId="0" applyFont="1" applyBorder="1"/>
    <xf numFmtId="0" fontId="13" fillId="0" borderId="3" xfId="0" applyFont="1" applyFill="1" applyBorder="1" applyAlignment="1">
      <alignment vertical="center"/>
    </xf>
    <xf numFmtId="0" fontId="13" fillId="0" borderId="3" xfId="0" applyFont="1" applyBorder="1" applyAlignment="1">
      <alignment vertical="center" wrapText="1"/>
    </xf>
    <xf numFmtId="0" fontId="11" fillId="0" borderId="3" xfId="0" applyFont="1" applyBorder="1"/>
    <xf numFmtId="0" fontId="11" fillId="0" borderId="0" xfId="0" applyFont="1"/>
    <xf numFmtId="0" fontId="18" fillId="0" borderId="12" xfId="0" applyNumberFormat="1" applyFont="1" applyFill="1" applyBorder="1" applyAlignment="1" applyProtection="1">
      <alignment vertical="top" wrapText="1"/>
      <protection locked="0"/>
    </xf>
    <xf numFmtId="164" fontId="18" fillId="0" borderId="12" xfId="0" applyNumberFormat="1" applyFont="1" applyFill="1" applyBorder="1" applyAlignment="1" applyProtection="1">
      <alignment horizontal="center" vertical="center" wrapText="1" readingOrder="1"/>
      <protection locked="0"/>
    </xf>
    <xf numFmtId="165" fontId="18" fillId="0" borderId="12" xfId="0" applyNumberFormat="1" applyFont="1" applyFill="1" applyBorder="1" applyAlignment="1" applyProtection="1">
      <alignment horizontal="center" vertical="center" wrapText="1" readingOrder="1"/>
      <protection locked="0"/>
    </xf>
    <xf numFmtId="165" fontId="18" fillId="5" borderId="12" xfId="0" applyNumberFormat="1" applyFont="1" applyFill="1" applyBorder="1" applyAlignment="1" applyProtection="1">
      <alignment horizontal="center" vertical="center" wrapText="1" readingOrder="1"/>
      <protection locked="0"/>
    </xf>
    <xf numFmtId="164" fontId="18" fillId="0" borderId="12" xfId="0" applyNumberFormat="1" applyFont="1" applyFill="1" applyBorder="1" applyAlignment="1" applyProtection="1">
      <alignment horizontal="center" vertical="center" wrapText="1"/>
      <protection locked="0"/>
    </xf>
    <xf numFmtId="10" fontId="18" fillId="4" borderId="12" xfId="1" applyNumberFormat="1" applyFont="1" applyFill="1" applyBorder="1" applyAlignment="1" applyProtection="1">
      <alignment horizontal="center" vertical="center" wrapText="1" readingOrder="1"/>
      <protection locked="0"/>
    </xf>
    <xf numFmtId="166" fontId="18" fillId="4" borderId="9" xfId="0" applyNumberFormat="1" applyFont="1" applyFill="1" applyBorder="1" applyAlignment="1" applyProtection="1">
      <alignment horizontal="center" vertical="center" wrapText="1" readingOrder="1"/>
      <protection locked="0"/>
    </xf>
    <xf numFmtId="0" fontId="16" fillId="0" borderId="6" xfId="0" applyFont="1" applyBorder="1" applyAlignment="1">
      <alignment vertical="top"/>
    </xf>
    <xf numFmtId="4" fontId="11" fillId="0" borderId="6" xfId="0" applyNumberFormat="1" applyFont="1" applyBorder="1" applyAlignment="1">
      <alignment vertical="top" wrapText="1"/>
    </xf>
    <xf numFmtId="0" fontId="18" fillId="0" borderId="0" xfId="0" applyFont="1" applyProtection="1">
      <protection locked="0"/>
    </xf>
    <xf numFmtId="0" fontId="13" fillId="6" borderId="3" xfId="0" applyFont="1" applyFill="1" applyBorder="1" applyAlignment="1" applyProtection="1">
      <alignment vertical="center" wrapText="1"/>
      <protection locked="0"/>
    </xf>
    <xf numFmtId="0" fontId="13" fillId="0" borderId="3" xfId="0" applyFont="1" applyFill="1" applyBorder="1" applyAlignment="1">
      <alignment vertical="center" wrapText="1"/>
    </xf>
    <xf numFmtId="0" fontId="6" fillId="7" borderId="3" xfId="0" applyFont="1" applyFill="1" applyBorder="1" applyAlignment="1">
      <alignment horizontal="left" vertical="center"/>
    </xf>
    <xf numFmtId="0" fontId="18" fillId="0" borderId="12" xfId="0" applyNumberFormat="1" applyFont="1" applyFill="1" applyBorder="1" applyAlignment="1" applyProtection="1">
      <alignment vertical="center" wrapText="1"/>
      <protection locked="0"/>
    </xf>
    <xf numFmtId="0" fontId="18" fillId="0" borderId="8" xfId="0" applyNumberFormat="1" applyFont="1" applyFill="1" applyBorder="1" applyAlignment="1" applyProtection="1">
      <alignment vertical="center" wrapText="1"/>
      <protection locked="0"/>
    </xf>
    <xf numFmtId="1" fontId="18" fillId="0" borderId="12" xfId="0" applyNumberFormat="1" applyFont="1" applyFill="1" applyBorder="1" applyAlignment="1" applyProtection="1">
      <alignment horizontal="center" vertical="center" wrapText="1" readingOrder="1"/>
      <protection locked="0"/>
    </xf>
    <xf numFmtId="164" fontId="18" fillId="5" borderId="12" xfId="0" applyNumberFormat="1" applyFont="1" applyFill="1" applyBorder="1" applyAlignment="1" applyProtection="1">
      <alignment horizontal="center" vertical="center" wrapText="1" readingOrder="1"/>
      <protection locked="0"/>
    </xf>
    <xf numFmtId="0" fontId="13" fillId="0" borderId="23" xfId="0" applyFont="1" applyBorder="1" applyAlignment="1" applyProtection="1">
      <alignment vertical="center" wrapText="1"/>
      <protection locked="0"/>
    </xf>
    <xf numFmtId="0" fontId="7" fillId="6" borderId="23" xfId="0" applyFont="1" applyFill="1" applyBorder="1" applyAlignment="1" applyProtection="1">
      <alignment vertical="center" wrapText="1"/>
      <protection locked="0"/>
    </xf>
    <xf numFmtId="0" fontId="6" fillId="7" borderId="23" xfId="0" applyFont="1" applyFill="1" applyBorder="1" applyAlignment="1">
      <alignment horizontal="left" vertical="center"/>
    </xf>
    <xf numFmtId="0" fontId="9" fillId="0" borderId="23" xfId="0" applyFont="1" applyBorder="1" applyAlignment="1" applyProtection="1">
      <alignment horizontal="left" vertical="center" wrapText="1"/>
      <protection locked="0"/>
    </xf>
    <xf numFmtId="0" fontId="10" fillId="0" borderId="23" xfId="0" applyFont="1" applyBorder="1" applyProtection="1">
      <protection locked="0"/>
    </xf>
    <xf numFmtId="0" fontId="16" fillId="0" borderId="23" xfId="0" applyFont="1" applyBorder="1" applyAlignment="1">
      <alignment vertical="top"/>
    </xf>
    <xf numFmtId="4" fontId="11" fillId="0" borderId="23" xfId="0" applyNumberFormat="1" applyFont="1" applyBorder="1" applyAlignment="1">
      <alignment vertical="top" wrapText="1"/>
    </xf>
    <xf numFmtId="0" fontId="18" fillId="0" borderId="23" xfId="0" applyFont="1" applyBorder="1" applyProtection="1">
      <protection locked="0"/>
    </xf>
    <xf numFmtId="0" fontId="6" fillId="7" borderId="27" xfId="0" applyFont="1" applyFill="1" applyBorder="1" applyAlignment="1">
      <alignment horizontal="left" vertical="center"/>
    </xf>
    <xf numFmtId="0" fontId="6" fillId="7" borderId="0" xfId="0" applyFont="1" applyFill="1" applyBorder="1" applyAlignment="1">
      <alignment horizontal="left" vertical="center"/>
    </xf>
    <xf numFmtId="0" fontId="6" fillId="7" borderId="28" xfId="0" applyFont="1" applyFill="1" applyBorder="1" applyAlignment="1">
      <alignment horizontal="left" vertical="center"/>
    </xf>
    <xf numFmtId="0" fontId="13" fillId="0" borderId="27" xfId="0" applyFont="1" applyBorder="1" applyAlignment="1">
      <alignment vertical="center"/>
    </xf>
    <xf numFmtId="0" fontId="16" fillId="0" borderId="27" xfId="0" applyFont="1" applyBorder="1"/>
    <xf numFmtId="0" fontId="13" fillId="0" borderId="27" xfId="0" applyFont="1" applyFill="1" applyBorder="1" applyAlignment="1">
      <alignment vertical="center"/>
    </xf>
    <xf numFmtId="0" fontId="13" fillId="0" borderId="27" xfId="0" applyFont="1" applyBorder="1" applyAlignment="1">
      <alignment vertical="center" wrapText="1"/>
    </xf>
    <xf numFmtId="0" fontId="6" fillId="7" borderId="35" xfId="0" applyFont="1" applyFill="1" applyBorder="1" applyAlignment="1">
      <alignment horizontal="left" vertical="center"/>
    </xf>
    <xf numFmtId="0" fontId="11" fillId="0" borderId="27" xfId="0" applyFont="1" applyBorder="1"/>
    <xf numFmtId="0" fontId="11" fillId="0" borderId="0" xfId="0" applyFont="1" applyBorder="1"/>
    <xf numFmtId="0" fontId="13" fillId="5" borderId="36" xfId="0" applyFont="1" applyFill="1" applyBorder="1" applyAlignment="1">
      <alignment horizontal="center" vertical="center" wrapText="1" readingOrder="1"/>
    </xf>
    <xf numFmtId="0" fontId="13" fillId="5" borderId="37" xfId="0" applyFont="1" applyFill="1" applyBorder="1" applyAlignment="1">
      <alignment horizontal="center" vertical="center" wrapText="1" readingOrder="1"/>
    </xf>
    <xf numFmtId="0" fontId="18" fillId="0" borderId="33" xfId="0" applyNumberFormat="1" applyFont="1" applyFill="1" applyBorder="1" applyAlignment="1" applyProtection="1">
      <alignment vertical="top" wrapText="1"/>
      <protection locked="0"/>
    </xf>
    <xf numFmtId="166" fontId="18" fillId="4" borderId="34" xfId="0" applyNumberFormat="1" applyFont="1" applyFill="1" applyBorder="1" applyAlignment="1" applyProtection="1">
      <alignment horizontal="center" vertical="center" wrapText="1" readingOrder="1"/>
      <protection locked="0"/>
    </xf>
    <xf numFmtId="0" fontId="18" fillId="0" borderId="33" xfId="0" applyNumberFormat="1" applyFont="1" applyFill="1" applyBorder="1" applyAlignment="1" applyProtection="1">
      <alignment vertical="center" wrapText="1"/>
      <protection locked="0"/>
    </xf>
    <xf numFmtId="0" fontId="7" fillId="6" borderId="27" xfId="0" applyFont="1" applyFill="1" applyBorder="1" applyAlignment="1" applyProtection="1">
      <alignment vertical="center" wrapText="1"/>
      <protection locked="0"/>
    </xf>
    <xf numFmtId="0" fontId="13" fillId="0" borderId="27" xfId="0" applyFont="1" applyBorder="1" applyAlignment="1" applyProtection="1">
      <alignment vertical="center" wrapText="1"/>
      <protection locked="0"/>
    </xf>
    <xf numFmtId="0" fontId="13" fillId="0" borderId="38" xfId="0" applyFont="1" applyBorder="1" applyAlignment="1" applyProtection="1">
      <alignment vertical="center" wrapText="1"/>
      <protection locked="0"/>
    </xf>
    <xf numFmtId="0" fontId="18" fillId="0" borderId="44" xfId="0" applyNumberFormat="1" applyFont="1" applyFill="1" applyBorder="1" applyAlignment="1" applyProtection="1">
      <alignment vertical="center" wrapText="1"/>
      <protection locked="0"/>
    </xf>
    <xf numFmtId="0" fontId="18" fillId="0" borderId="45" xfId="0" applyNumberFormat="1" applyFont="1" applyFill="1" applyBorder="1" applyAlignment="1" applyProtection="1">
      <alignment vertical="center" wrapText="1"/>
      <protection locked="0"/>
    </xf>
    <xf numFmtId="9" fontId="18" fillId="0" borderId="45" xfId="0" applyNumberFormat="1" applyFont="1" applyFill="1" applyBorder="1" applyAlignment="1" applyProtection="1">
      <alignment horizontal="center" vertical="center" wrapText="1" readingOrder="1"/>
      <protection locked="0"/>
    </xf>
    <xf numFmtId="165" fontId="18" fillId="0" borderId="45" xfId="0" applyNumberFormat="1" applyFont="1" applyFill="1" applyBorder="1" applyAlignment="1" applyProtection="1">
      <alignment horizontal="center" vertical="center" wrapText="1" readingOrder="1"/>
      <protection locked="0"/>
    </xf>
    <xf numFmtId="165" fontId="18" fillId="5" borderId="45" xfId="0" applyNumberFormat="1" applyFont="1" applyFill="1" applyBorder="1" applyAlignment="1" applyProtection="1">
      <alignment horizontal="center" vertical="center" wrapText="1" readingOrder="1"/>
      <protection locked="0"/>
    </xf>
    <xf numFmtId="164" fontId="18" fillId="0" borderId="45" xfId="0" applyNumberFormat="1" applyFont="1" applyFill="1" applyBorder="1" applyAlignment="1" applyProtection="1">
      <alignment horizontal="center" vertical="center" wrapText="1"/>
      <protection locked="0"/>
    </xf>
    <xf numFmtId="10" fontId="18" fillId="4" borderId="45" xfId="1" applyNumberFormat="1" applyFont="1" applyFill="1" applyBorder="1" applyAlignment="1" applyProtection="1">
      <alignment horizontal="center" vertical="center" wrapText="1" readingOrder="1"/>
      <protection locked="0"/>
    </xf>
    <xf numFmtId="166" fontId="18" fillId="4" borderId="46" xfId="0" applyNumberFormat="1" applyFont="1" applyFill="1" applyBorder="1" applyAlignment="1" applyProtection="1">
      <alignment horizontal="center" vertical="center" wrapText="1" readingOrder="1"/>
      <protection locked="0"/>
    </xf>
    <xf numFmtId="0" fontId="7" fillId="0" borderId="27" xfId="0" applyFont="1" applyBorder="1" applyAlignment="1" applyProtection="1">
      <alignment vertical="center" wrapText="1"/>
      <protection locked="0"/>
    </xf>
    <xf numFmtId="0" fontId="7" fillId="0" borderId="38" xfId="0" applyFont="1" applyBorder="1" applyAlignment="1" applyProtection="1">
      <alignment vertical="center" wrapText="1"/>
      <protection locked="0"/>
    </xf>
    <xf numFmtId="165" fontId="18" fillId="0" borderId="12" xfId="0" applyNumberFormat="1" applyFont="1" applyFill="1" applyBorder="1" applyAlignment="1" applyProtection="1">
      <alignment horizontal="center" vertical="center" wrapText="1"/>
      <protection locked="0"/>
    </xf>
    <xf numFmtId="165" fontId="18" fillId="5" borderId="12" xfId="0" applyNumberFormat="1" applyFont="1" applyFill="1" applyBorder="1" applyAlignment="1" applyProtection="1">
      <alignment horizontal="center" vertical="center" wrapText="1"/>
      <protection locked="0"/>
    </xf>
    <xf numFmtId="164" fontId="18" fillId="5" borderId="12" xfId="0" applyNumberFormat="1" applyFont="1" applyFill="1" applyBorder="1" applyAlignment="1" applyProtection="1">
      <alignment horizontal="center" vertical="center" wrapText="1"/>
      <protection locked="0"/>
    </xf>
    <xf numFmtId="0" fontId="16" fillId="0" borderId="3" xfId="0" applyFont="1" applyBorder="1" applyAlignment="1">
      <alignment vertical="center"/>
    </xf>
    <xf numFmtId="0" fontId="9" fillId="0" borderId="0"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9" fillId="0" borderId="0" xfId="0" applyFont="1" applyFill="1" applyBorder="1" applyAlignment="1" applyProtection="1">
      <alignment horizontal="justify" vertical="center" wrapText="1"/>
      <protection locked="0"/>
    </xf>
    <xf numFmtId="0" fontId="9" fillId="0" borderId="28" xfId="0" applyFont="1" applyFill="1" applyBorder="1" applyAlignment="1" applyProtection="1">
      <alignment horizontal="justify" vertical="center" wrapText="1"/>
      <protection locked="0"/>
    </xf>
    <xf numFmtId="0" fontId="14" fillId="6" borderId="0" xfId="0" applyFont="1" applyFill="1" applyBorder="1" applyAlignment="1" applyProtection="1">
      <alignment horizontal="left" vertical="center" wrapText="1"/>
      <protection locked="0"/>
    </xf>
    <xf numFmtId="0" fontId="14" fillId="6" borderId="2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left" vertical="center" wrapText="1"/>
      <protection locked="0"/>
    </xf>
    <xf numFmtId="0" fontId="9" fillId="0" borderId="39" xfId="0" applyFont="1" applyFill="1" applyBorder="1" applyAlignment="1" applyProtection="1">
      <alignment horizontal="justify" vertical="center" wrapText="1"/>
      <protection locked="0"/>
    </xf>
    <xf numFmtId="0" fontId="9" fillId="0" borderId="40" xfId="0" applyFont="1" applyFill="1" applyBorder="1" applyAlignment="1" applyProtection="1">
      <alignment horizontal="justify" vertical="center" wrapText="1"/>
      <protection locked="0"/>
    </xf>
    <xf numFmtId="0" fontId="8" fillId="0" borderId="0"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7" borderId="27" xfId="0" applyFont="1" applyFill="1" applyBorder="1" applyAlignment="1">
      <alignment horizontal="left" vertical="center"/>
    </xf>
    <xf numFmtId="0" fontId="6" fillId="7" borderId="0" xfId="0" applyFont="1" applyFill="1" applyBorder="1" applyAlignment="1">
      <alignment horizontal="left" vertical="center"/>
    </xf>
    <xf numFmtId="0" fontId="6" fillId="7" borderId="28" xfId="0" applyFont="1" applyFill="1" applyBorder="1" applyAlignment="1">
      <alignment horizontal="left" vertical="center"/>
    </xf>
    <xf numFmtId="0" fontId="6" fillId="2" borderId="27" xfId="0" applyFont="1" applyFill="1" applyBorder="1" applyAlignment="1">
      <alignment horizontal="left" vertical="center"/>
    </xf>
    <xf numFmtId="0" fontId="6" fillId="2" borderId="0" xfId="0" applyFont="1" applyFill="1" applyBorder="1" applyAlignment="1">
      <alignment horizontal="left" vertical="center"/>
    </xf>
    <xf numFmtId="0" fontId="6" fillId="2" borderId="28" xfId="0" applyFont="1" applyFill="1" applyBorder="1" applyAlignment="1">
      <alignment horizontal="left" vertical="center"/>
    </xf>
    <xf numFmtId="44" fontId="18" fillId="0" borderId="33" xfId="2" applyFont="1" applyFill="1" applyBorder="1" applyAlignment="1" applyProtection="1">
      <alignment horizontal="center" vertical="center" wrapText="1" readingOrder="1"/>
      <protection locked="0"/>
    </xf>
    <xf numFmtId="44" fontId="18" fillId="0" borderId="12" xfId="2" applyFont="1" applyFill="1" applyBorder="1" applyAlignment="1" applyProtection="1">
      <alignment horizontal="center" vertical="center" wrapText="1" readingOrder="1"/>
      <protection locked="0"/>
    </xf>
    <xf numFmtId="10" fontId="18" fillId="0" borderId="12" xfId="1" applyNumberFormat="1" applyFont="1" applyFill="1" applyBorder="1" applyAlignment="1" applyProtection="1">
      <alignment horizontal="center" vertical="center" wrapText="1" readingOrder="1"/>
    </xf>
    <xf numFmtId="10" fontId="18" fillId="0" borderId="34" xfId="1" applyNumberFormat="1" applyFont="1" applyFill="1" applyBorder="1" applyAlignment="1" applyProtection="1">
      <alignment horizontal="center" vertical="center" wrapText="1" readingOrder="1"/>
    </xf>
    <xf numFmtId="0" fontId="13" fillId="5" borderId="12" xfId="0" applyFont="1" applyFill="1" applyBorder="1" applyAlignment="1">
      <alignment horizontal="center" vertical="center" wrapText="1" readingOrder="1"/>
    </xf>
    <xf numFmtId="0" fontId="18" fillId="3" borderId="12" xfId="0" applyFont="1" applyFill="1" applyBorder="1" applyAlignment="1">
      <alignment vertical="top" wrapText="1"/>
    </xf>
    <xf numFmtId="0" fontId="18" fillId="3" borderId="34" xfId="0" applyFont="1" applyFill="1" applyBorder="1" applyAlignment="1">
      <alignment vertical="top" wrapText="1"/>
    </xf>
    <xf numFmtId="44" fontId="18" fillId="0" borderId="9" xfId="2" applyFont="1" applyFill="1" applyBorder="1" applyAlignment="1" applyProtection="1">
      <alignment horizontal="center" vertical="center" wrapText="1" readingOrder="1"/>
      <protection locked="0"/>
    </xf>
    <xf numFmtId="44" fontId="18" fillId="0" borderId="20" xfId="2" applyFont="1" applyFill="1" applyBorder="1" applyAlignment="1" applyProtection="1">
      <alignment horizontal="center" vertical="center" wrapText="1" readingOrder="1"/>
      <protection locked="0"/>
    </xf>
    <xf numFmtId="44" fontId="18" fillId="0" borderId="8" xfId="2" applyFont="1" applyFill="1" applyBorder="1" applyAlignment="1" applyProtection="1">
      <alignment horizontal="center" vertical="center" wrapText="1" readingOrder="1"/>
      <protection locked="0"/>
    </xf>
    <xf numFmtId="0" fontId="18" fillId="0" borderId="1" xfId="0" applyFont="1" applyBorder="1" applyAlignment="1" applyProtection="1">
      <alignment horizontal="center"/>
      <protection locked="0"/>
    </xf>
    <xf numFmtId="0" fontId="19" fillId="0" borderId="2" xfId="0" applyFont="1" applyBorder="1" applyAlignment="1" applyProtection="1">
      <alignment horizontal="center"/>
      <protection locked="0"/>
    </xf>
    <xf numFmtId="0" fontId="19" fillId="0" borderId="0" xfId="0" applyFont="1" applyAlignment="1" applyProtection="1">
      <alignment horizontal="center"/>
      <protection locked="0"/>
    </xf>
    <xf numFmtId="0" fontId="6" fillId="2" borderId="3" xfId="0" applyFont="1" applyFill="1" applyBorder="1" applyAlignment="1">
      <alignment horizontal="left" vertical="center"/>
    </xf>
    <xf numFmtId="0" fontId="6" fillId="2" borderId="0" xfId="0" applyFont="1" applyFill="1" applyAlignment="1">
      <alignment horizontal="left" vertical="center"/>
    </xf>
    <xf numFmtId="0" fontId="6" fillId="2" borderId="4" xfId="0" applyFont="1" applyFill="1" applyBorder="1" applyAlignment="1">
      <alignment horizontal="left" vertical="center"/>
    </xf>
    <xf numFmtId="0" fontId="6" fillId="7" borderId="3" xfId="0" applyFont="1" applyFill="1" applyBorder="1" applyAlignment="1">
      <alignment horizontal="left" vertical="center"/>
    </xf>
    <xf numFmtId="0" fontId="6" fillId="7" borderId="0" xfId="0" applyFont="1" applyFill="1" applyAlignment="1">
      <alignment horizontal="left" vertical="center"/>
    </xf>
    <xf numFmtId="0" fontId="6" fillId="7" borderId="4" xfId="0" applyFont="1" applyFill="1" applyBorder="1" applyAlignment="1">
      <alignment horizontal="left" vertical="center"/>
    </xf>
    <xf numFmtId="0" fontId="9" fillId="0" borderId="17"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19" fillId="3" borderId="31" xfId="0" applyFont="1" applyFill="1" applyBorder="1" applyAlignment="1">
      <alignment horizontal="center" vertical="center" wrapText="1" readingOrder="1"/>
    </xf>
    <xf numFmtId="0" fontId="19" fillId="3" borderId="8" xfId="0" applyFont="1" applyFill="1" applyBorder="1" applyAlignment="1">
      <alignment horizontal="center" vertical="center" wrapText="1" readingOrder="1"/>
    </xf>
    <xf numFmtId="0" fontId="19" fillId="3" borderId="9" xfId="0" applyFont="1" applyFill="1" applyBorder="1" applyAlignment="1">
      <alignment horizontal="center" vertical="center" wrapText="1" readingOrder="1"/>
    </xf>
    <xf numFmtId="0" fontId="19" fillId="3" borderId="32" xfId="0" applyFont="1" applyFill="1" applyBorder="1" applyAlignment="1">
      <alignment horizontal="center" vertical="center" wrapText="1" readingOrder="1"/>
    </xf>
    <xf numFmtId="0" fontId="19" fillId="3" borderId="20" xfId="0" applyFont="1" applyFill="1" applyBorder="1" applyAlignment="1">
      <alignment horizontal="center" vertical="center" wrapText="1" readingOrder="1"/>
    </xf>
    <xf numFmtId="0" fontId="11" fillId="0" borderId="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8" fillId="0" borderId="0"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49" fontId="8" fillId="0" borderId="6" xfId="0" quotePrefix="1" applyNumberFormat="1" applyFont="1" applyBorder="1" applyAlignment="1" applyProtection="1">
      <alignment horizontal="left" vertical="center" wrapText="1"/>
      <protection locked="0"/>
    </xf>
    <xf numFmtId="49" fontId="8" fillId="0" borderId="29" xfId="0" quotePrefix="1" applyNumberFormat="1"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20" fillId="6" borderId="0" xfId="0" applyFont="1" applyFill="1" applyAlignment="1" applyProtection="1">
      <alignment horizontal="left" vertical="center" wrapText="1"/>
      <protection locked="0"/>
    </xf>
    <xf numFmtId="0" fontId="20" fillId="6" borderId="4"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0" xfId="0" applyFont="1" applyFill="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12" fillId="3" borderId="7" xfId="0" applyFont="1" applyFill="1" applyBorder="1" applyAlignment="1">
      <alignment horizontal="center" vertical="center" wrapText="1" readingOrder="1"/>
    </xf>
    <xf numFmtId="0" fontId="12" fillId="3" borderId="8" xfId="0" applyFont="1" applyFill="1" applyBorder="1" applyAlignment="1">
      <alignment horizontal="center" vertical="center" wrapText="1" readingOrder="1"/>
    </xf>
    <xf numFmtId="0" fontId="12" fillId="3" borderId="9" xfId="0" applyFont="1" applyFill="1" applyBorder="1" applyAlignment="1">
      <alignment horizontal="center" vertical="center" wrapText="1" readingOrder="1"/>
    </xf>
    <xf numFmtId="0" fontId="12" fillId="3" borderId="20" xfId="0" applyFont="1" applyFill="1" applyBorder="1" applyAlignment="1">
      <alignment horizontal="center" vertical="center" wrapText="1" readingOrder="1"/>
    </xf>
    <xf numFmtId="0" fontId="12" fillId="3" borderId="10" xfId="0" applyFont="1" applyFill="1" applyBorder="1" applyAlignment="1">
      <alignment horizontal="center" vertical="center" wrapText="1" readingOrder="1"/>
    </xf>
    <xf numFmtId="44" fontId="18" fillId="0" borderId="11" xfId="2" applyFont="1" applyFill="1" applyBorder="1" applyAlignment="1" applyProtection="1">
      <alignment horizontal="center" vertical="center" wrapText="1" readingOrder="1"/>
      <protection locked="0"/>
    </xf>
    <xf numFmtId="10" fontId="18" fillId="0" borderId="13" xfId="1" applyNumberFormat="1" applyFont="1" applyFill="1" applyBorder="1" applyAlignment="1" applyProtection="1">
      <alignment horizontal="center" vertical="center" wrapText="1" readingOrder="1"/>
    </xf>
    <xf numFmtId="0" fontId="18" fillId="3" borderId="13" xfId="0" applyFont="1" applyFill="1" applyBorder="1" applyAlignment="1">
      <alignment vertical="top" wrapText="1"/>
    </xf>
    <xf numFmtId="0" fontId="8" fillId="0" borderId="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0" xfId="0" applyFont="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19" fillId="3" borderId="7" xfId="0" applyFont="1" applyFill="1" applyBorder="1" applyAlignment="1">
      <alignment horizontal="center" vertical="center" wrapText="1" readingOrder="1"/>
    </xf>
    <xf numFmtId="0" fontId="19" fillId="3" borderId="10" xfId="0" applyFont="1" applyFill="1" applyBorder="1" applyAlignment="1">
      <alignment horizontal="center" vertical="center" wrapText="1" readingOrder="1"/>
    </xf>
    <xf numFmtId="0" fontId="18" fillId="0" borderId="23" xfId="0" applyFont="1" applyBorder="1" applyAlignment="1" applyProtection="1">
      <alignment horizontal="center"/>
      <protection locked="0"/>
    </xf>
    <xf numFmtId="0" fontId="19" fillId="0" borderId="23" xfId="0" applyFont="1" applyBorder="1" applyAlignment="1" applyProtection="1">
      <alignment horizontal="center"/>
      <protection locked="0"/>
    </xf>
    <xf numFmtId="0" fontId="8" fillId="0" borderId="23"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justify" vertical="center" wrapText="1"/>
      <protection locked="0"/>
    </xf>
    <xf numFmtId="0" fontId="8" fillId="0" borderId="42" xfId="0" applyFont="1" applyFill="1" applyBorder="1" applyAlignment="1" applyProtection="1">
      <alignment horizontal="justify" vertical="center" wrapText="1"/>
      <protection locked="0"/>
    </xf>
    <xf numFmtId="0" fontId="8" fillId="0" borderId="43" xfId="0" applyFont="1" applyFill="1" applyBorder="1" applyAlignment="1" applyProtection="1">
      <alignment horizontal="justify" vertical="center" wrapText="1"/>
      <protection locked="0"/>
    </xf>
    <xf numFmtId="0" fontId="6" fillId="2" borderId="23" xfId="0" applyFont="1" applyFill="1" applyBorder="1" applyAlignment="1">
      <alignment horizontal="left" vertical="center"/>
    </xf>
    <xf numFmtId="0" fontId="9" fillId="0" borderId="23" xfId="0" applyFont="1" applyBorder="1" applyAlignment="1" applyProtection="1">
      <alignment horizontal="left" vertical="center" wrapText="1"/>
      <protection locked="0"/>
    </xf>
    <xf numFmtId="0" fontId="14" fillId="6" borderId="41" xfId="0" applyFont="1" applyFill="1" applyBorder="1" applyAlignment="1" applyProtection="1">
      <alignment horizontal="left" vertical="center" wrapText="1"/>
      <protection locked="0"/>
    </xf>
    <xf numFmtId="0" fontId="14" fillId="6" borderId="42" xfId="0" applyFont="1" applyFill="1" applyBorder="1" applyAlignment="1" applyProtection="1">
      <alignment horizontal="left" vertical="center" wrapText="1"/>
      <protection locked="0"/>
    </xf>
    <xf numFmtId="0" fontId="14" fillId="6" borderId="4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8" fillId="0" borderId="40"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left" vertical="top" wrapText="1"/>
      <protection locked="0"/>
    </xf>
    <xf numFmtId="0" fontId="8" fillId="0" borderId="41"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14" fillId="6" borderId="0" xfId="0" applyFont="1" applyFill="1" applyBorder="1" applyAlignment="1" applyProtection="1">
      <alignment horizontal="left" vertical="top" wrapText="1"/>
      <protection locked="0"/>
    </xf>
    <xf numFmtId="0" fontId="14" fillId="6" borderId="28"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28"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center" wrapText="1"/>
      <protection locked="0"/>
    </xf>
    <xf numFmtId="0" fontId="8" fillId="0" borderId="28" xfId="0" applyFont="1" applyFill="1" applyBorder="1" applyAlignment="1" applyProtection="1">
      <alignment horizontal="justify" vertical="center" wrapText="1"/>
      <protection locked="0"/>
    </xf>
    <xf numFmtId="0" fontId="12" fillId="3" borderId="31" xfId="0" applyFont="1" applyFill="1" applyBorder="1" applyAlignment="1">
      <alignment horizontal="center" vertical="center" wrapText="1" readingOrder="1"/>
    </xf>
    <xf numFmtId="0" fontId="12" fillId="3" borderId="32" xfId="0" applyFont="1" applyFill="1" applyBorder="1" applyAlignment="1">
      <alignment horizontal="center" vertical="center" wrapText="1" readingOrder="1"/>
    </xf>
  </cellXfs>
  <cellStyles count="3">
    <cellStyle name="Moneda" xfId="2" builtinId="4"/>
    <cellStyle name="Normal" xfId="0" builtinId="0"/>
    <cellStyle name="Porcentaje" xfId="1" builtinId="5"/>
  </cellStyles>
  <dxfs count="60">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2" defaultTableStyle="TableStyleMedium2" defaultPivotStyle="PivotStyleLight16">
    <tableStyle name="Estilo de tabla 1" pivot="0" count="0"/>
    <tableStyle name="Invisible" pivot="0" table="0" count="0"/>
  </tableStyles>
  <colors>
    <mruColors>
      <color rgb="FFEE2A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3:J28"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dataCellStyle="Porcentaje">
      <calculatedColumnFormula>IF(G24&gt;0,G24/E24,0)</calculatedColumnFormula>
    </tableColumn>
    <tableColumn id="8" name="Financiero _x000a_(%) _x000a_H=F/D" dataDxfId="45">
      <calculatedColumnFormula>IF(H24&gt;0,H24/F24,0)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5" name="Tabla16" displayName="Tabla16" ref="A23:J24"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IF(G24&gt;0,G24/E24,0)</calculatedColumnFormula>
    </tableColumn>
    <tableColumn id="8" name="Financiero _x000a_(%) _x000a_H=F/D" dataDxfId="30">
      <calculatedColumnFormula>IF(H24&gt;0,H24/F24,0)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6" name="Tabla167" displayName="Tabla167" ref="A23:J24"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IF(G24&gt;0,G24/E24,0)</calculatedColumnFormula>
    </tableColumn>
    <tableColumn id="8" name="Financiero _x000a_(%) _x000a_H=F/D" dataDxfId="15">
      <calculatedColumnFormula>IF(H24&gt;0,H24/F24,0)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7" name="Tabla18" displayName="Tabla18" ref="A23:J28"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IF(G24&gt;0,G24/E24,0)</calculatedColumnFormula>
    </tableColumn>
    <tableColumn id="8" name="Financiero _x000a_(%) _x000a_H=F/D" dataDxfId="0">
      <calculatedColumnFormula>IF(H24&gt;0,H24/F24,0)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8"/>
  <sheetViews>
    <sheetView view="pageLayout" topLeftCell="A50" zoomScale="85" zoomScaleNormal="100" zoomScaleSheetLayoutView="100" zoomScalePageLayoutView="85" workbookViewId="0">
      <selection activeCell="A49" sqref="A49"/>
    </sheetView>
  </sheetViews>
  <sheetFormatPr baseColWidth="10" defaultRowHeight="14.25" x14ac:dyDescent="0.2"/>
  <cols>
    <col min="1" max="1" width="26.85546875" style="3" customWidth="1"/>
    <col min="2" max="2" width="19.28515625" style="3" bestFit="1" customWidth="1"/>
    <col min="3" max="3" width="12.7109375" style="3" customWidth="1"/>
    <col min="4" max="4" width="19.42578125" style="3" customWidth="1"/>
    <col min="5" max="5" width="12.7109375" style="3" customWidth="1"/>
    <col min="6" max="6" width="16" style="3" customWidth="1"/>
    <col min="7" max="7" width="12.7109375" style="3" customWidth="1"/>
    <col min="8" max="8" width="17.28515625" style="3" customWidth="1"/>
    <col min="9" max="10" width="12.7109375" style="3" customWidth="1"/>
    <col min="11" max="11" width="11.42578125" style="3"/>
    <col min="12" max="16384" width="11.42578125" style="2"/>
  </cols>
  <sheetData>
    <row r="1" spans="1:11" ht="27" customHeight="1" x14ac:dyDescent="0.2">
      <c r="A1" s="89" t="s">
        <v>70</v>
      </c>
      <c r="B1" s="90"/>
      <c r="C1" s="90"/>
      <c r="D1" s="90"/>
      <c r="E1" s="90"/>
      <c r="F1" s="90"/>
      <c r="G1" s="90"/>
      <c r="H1" s="90"/>
      <c r="I1" s="90"/>
      <c r="J1" s="91"/>
      <c r="K1" s="1"/>
    </row>
    <row r="2" spans="1:11" ht="27" customHeight="1" x14ac:dyDescent="0.2">
      <c r="A2" s="92" t="s">
        <v>0</v>
      </c>
      <c r="B2" s="93"/>
      <c r="C2" s="93"/>
      <c r="D2" s="93"/>
      <c r="E2" s="93"/>
      <c r="F2" s="93"/>
      <c r="G2" s="93"/>
      <c r="H2" s="93"/>
      <c r="I2" s="93"/>
      <c r="J2" s="94"/>
      <c r="K2" s="1"/>
    </row>
    <row r="3" spans="1:11" ht="18" customHeight="1" x14ac:dyDescent="0.2">
      <c r="A3" s="48" t="s">
        <v>1</v>
      </c>
      <c r="B3" s="132" t="s">
        <v>46</v>
      </c>
      <c r="C3" s="132"/>
      <c r="D3" s="132"/>
      <c r="E3" s="132"/>
      <c r="F3" s="132"/>
      <c r="G3" s="132"/>
      <c r="H3" s="132"/>
      <c r="I3" s="132"/>
      <c r="J3" s="133"/>
      <c r="K3" s="1"/>
    </row>
    <row r="4" spans="1:11" ht="19.5" customHeight="1" x14ac:dyDescent="0.2">
      <c r="A4" s="49" t="s">
        <v>27</v>
      </c>
      <c r="B4" s="132" t="s">
        <v>47</v>
      </c>
      <c r="C4" s="132"/>
      <c r="D4" s="132"/>
      <c r="E4" s="132"/>
      <c r="F4" s="132"/>
      <c r="G4" s="132"/>
      <c r="H4" s="132"/>
      <c r="I4" s="132"/>
      <c r="J4" s="133"/>
      <c r="K4" s="1"/>
    </row>
    <row r="5" spans="1:11" ht="20.25" customHeight="1" x14ac:dyDescent="0.2">
      <c r="A5" s="49" t="s">
        <v>28</v>
      </c>
      <c r="B5" s="132" t="s">
        <v>48</v>
      </c>
      <c r="C5" s="132"/>
      <c r="D5" s="132"/>
      <c r="E5" s="132"/>
      <c r="F5" s="132"/>
      <c r="G5" s="132"/>
      <c r="H5" s="132"/>
      <c r="I5" s="132"/>
      <c r="J5" s="133"/>
      <c r="K5" s="1"/>
    </row>
    <row r="6" spans="1:11" ht="56.25" customHeight="1" x14ac:dyDescent="0.2">
      <c r="A6" s="48" t="s">
        <v>2</v>
      </c>
      <c r="B6" s="134" t="s">
        <v>56</v>
      </c>
      <c r="C6" s="134"/>
      <c r="D6" s="134"/>
      <c r="E6" s="134"/>
      <c r="F6" s="134"/>
      <c r="G6" s="134"/>
      <c r="H6" s="134"/>
      <c r="I6" s="134"/>
      <c r="J6" s="135"/>
    </row>
    <row r="7" spans="1:11" ht="72.75" customHeight="1" x14ac:dyDescent="0.2">
      <c r="A7" s="48" t="s">
        <v>3</v>
      </c>
      <c r="B7" s="134" t="s">
        <v>57</v>
      </c>
      <c r="C7" s="134"/>
      <c r="D7" s="134"/>
      <c r="E7" s="134"/>
      <c r="F7" s="134"/>
      <c r="G7" s="134"/>
      <c r="H7" s="134"/>
      <c r="I7" s="134"/>
      <c r="J7" s="135"/>
    </row>
    <row r="8" spans="1:11" ht="27" customHeight="1" x14ac:dyDescent="0.2">
      <c r="A8" s="95" t="s">
        <v>4</v>
      </c>
      <c r="B8" s="96"/>
      <c r="C8" s="96"/>
      <c r="D8" s="96"/>
      <c r="E8" s="96"/>
      <c r="F8" s="96"/>
      <c r="G8" s="96"/>
      <c r="H8" s="96"/>
      <c r="I8" s="96"/>
      <c r="J8" s="97"/>
    </row>
    <row r="9" spans="1:11" s="8" customFormat="1" ht="17.25" customHeight="1" x14ac:dyDescent="0.2">
      <c r="A9" s="50" t="s">
        <v>5</v>
      </c>
      <c r="B9" s="4">
        <v>1</v>
      </c>
      <c r="C9" s="125" t="str">
        <f>IFERROR(VLOOKUP(B9,'[1]Validacion datos'!A2:B5,2,FALSE),"")</f>
        <v>DESARROLLO INSTITUCIONAL</v>
      </c>
      <c r="D9" s="125"/>
      <c r="E9" s="125"/>
      <c r="F9" s="125"/>
      <c r="G9" s="125"/>
      <c r="H9" s="125"/>
      <c r="I9" s="125"/>
      <c r="J9" s="126"/>
      <c r="K9" s="7"/>
    </row>
    <row r="10" spans="1:11" s="8" customFormat="1" ht="18.75" customHeight="1" x14ac:dyDescent="0.2">
      <c r="A10" s="50" t="s">
        <v>6</v>
      </c>
      <c r="B10" s="5">
        <v>1.2</v>
      </c>
      <c r="C10" s="125" t="str">
        <f>IFERROR(VLOOKUP(B10,'[1]Validacion datos'!A8:B26,2,FALSE),"")</f>
        <v>Imperio de la ley y seguridad ciudadana</v>
      </c>
      <c r="D10" s="125"/>
      <c r="E10" s="125"/>
      <c r="F10" s="125"/>
      <c r="G10" s="125"/>
      <c r="H10" s="125"/>
      <c r="I10" s="125"/>
      <c r="J10" s="126"/>
      <c r="K10" s="7"/>
    </row>
    <row r="11" spans="1:11" s="8" customFormat="1" ht="48.75" customHeight="1" x14ac:dyDescent="0.2">
      <c r="A11" s="50" t="s">
        <v>7</v>
      </c>
      <c r="B11" s="6" t="s">
        <v>72</v>
      </c>
      <c r="C11" s="127"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28"/>
      <c r="E11" s="128"/>
      <c r="F11" s="128"/>
      <c r="G11" s="128"/>
      <c r="H11" s="128"/>
      <c r="I11" s="128"/>
      <c r="J11" s="129"/>
      <c r="K11" s="7"/>
    </row>
    <row r="12" spans="1:11" ht="27" customHeight="1" x14ac:dyDescent="0.2">
      <c r="A12" s="95" t="s">
        <v>8</v>
      </c>
      <c r="B12" s="96"/>
      <c r="C12" s="96"/>
      <c r="D12" s="96"/>
      <c r="E12" s="96"/>
      <c r="F12" s="96"/>
      <c r="G12" s="96"/>
      <c r="H12" s="96"/>
      <c r="I12" s="96"/>
      <c r="J12" s="97"/>
    </row>
    <row r="13" spans="1:11" ht="33" customHeight="1" x14ac:dyDescent="0.2">
      <c r="A13" s="48" t="s">
        <v>9</v>
      </c>
      <c r="B13" s="130" t="s">
        <v>49</v>
      </c>
      <c r="C13" s="130"/>
      <c r="D13" s="130"/>
      <c r="E13" s="130"/>
      <c r="F13" s="130"/>
      <c r="G13" s="130"/>
      <c r="H13" s="130"/>
      <c r="I13" s="130"/>
      <c r="J13" s="131"/>
    </row>
    <row r="14" spans="1:11" ht="114.75" customHeight="1" x14ac:dyDescent="0.2">
      <c r="A14" s="51" t="s">
        <v>10</v>
      </c>
      <c r="B14" s="87" t="s">
        <v>81</v>
      </c>
      <c r="C14" s="87"/>
      <c r="D14" s="87"/>
      <c r="E14" s="87"/>
      <c r="F14" s="87"/>
      <c r="G14" s="87"/>
      <c r="H14" s="87"/>
      <c r="I14" s="87"/>
      <c r="J14" s="88"/>
    </row>
    <row r="15" spans="1:11" ht="46.5" customHeight="1" x14ac:dyDescent="0.2">
      <c r="A15" s="51" t="s">
        <v>94</v>
      </c>
      <c r="B15" s="87" t="s">
        <v>82</v>
      </c>
      <c r="C15" s="87"/>
      <c r="D15" s="87"/>
      <c r="E15" s="87"/>
      <c r="F15" s="87"/>
      <c r="G15" s="87"/>
      <c r="H15" s="87"/>
      <c r="I15" s="87"/>
      <c r="J15" s="88"/>
    </row>
    <row r="16" spans="1:11" ht="49.5" customHeight="1" x14ac:dyDescent="0.2">
      <c r="A16" s="51" t="s">
        <v>29</v>
      </c>
      <c r="B16" s="87" t="s">
        <v>83</v>
      </c>
      <c r="C16" s="87"/>
      <c r="D16" s="87"/>
      <c r="E16" s="87"/>
      <c r="F16" s="87"/>
      <c r="G16" s="87"/>
      <c r="H16" s="87"/>
      <c r="I16" s="87"/>
      <c r="J16" s="88"/>
      <c r="K16" s="1"/>
    </row>
    <row r="17" spans="1:11" ht="19.5" customHeight="1" x14ac:dyDescent="0.2">
      <c r="A17" s="95" t="s">
        <v>11</v>
      </c>
      <c r="B17" s="96"/>
      <c r="C17" s="96"/>
      <c r="D17" s="96"/>
      <c r="E17" s="96"/>
      <c r="F17" s="96"/>
      <c r="G17" s="96"/>
      <c r="H17" s="96"/>
      <c r="I17" s="96"/>
      <c r="J17" s="97"/>
    </row>
    <row r="18" spans="1:11" ht="19.5" customHeight="1" x14ac:dyDescent="0.2">
      <c r="A18" s="92" t="s">
        <v>12</v>
      </c>
      <c r="B18" s="93"/>
      <c r="C18" s="93"/>
      <c r="D18" s="93"/>
      <c r="E18" s="93"/>
      <c r="F18" s="93"/>
      <c r="G18" s="93"/>
      <c r="H18" s="93"/>
      <c r="I18" s="93"/>
      <c r="J18" s="94"/>
      <c r="K18" s="1"/>
    </row>
    <row r="19" spans="1:11" ht="49.5" customHeight="1" x14ac:dyDescent="0.2">
      <c r="A19" s="120" t="s">
        <v>13</v>
      </c>
      <c r="B19" s="121"/>
      <c r="C19" s="122" t="s">
        <v>14</v>
      </c>
      <c r="D19" s="124"/>
      <c r="E19" s="124"/>
      <c r="F19" s="124" t="s">
        <v>15</v>
      </c>
      <c r="G19" s="124"/>
      <c r="H19" s="121"/>
      <c r="I19" s="122" t="s">
        <v>16</v>
      </c>
      <c r="J19" s="123"/>
    </row>
    <row r="20" spans="1:11" s="8" customFormat="1" x14ac:dyDescent="0.2">
      <c r="A20" s="98">
        <v>377409358</v>
      </c>
      <c r="B20" s="99"/>
      <c r="C20" s="105">
        <v>377409358</v>
      </c>
      <c r="D20" s="106"/>
      <c r="E20" s="107"/>
      <c r="F20" s="105">
        <v>109766288.5</v>
      </c>
      <c r="G20" s="106"/>
      <c r="H20" s="107"/>
      <c r="I20" s="100">
        <f>+IF(F20&gt;0,F20/C20,0)</f>
        <v>0.29084145947435674</v>
      </c>
      <c r="J20" s="101"/>
      <c r="K20" s="7"/>
    </row>
    <row r="21" spans="1:11" ht="19.5" customHeight="1" x14ac:dyDescent="0.2">
      <c r="A21" s="92" t="s">
        <v>43</v>
      </c>
      <c r="B21" s="93"/>
      <c r="C21" s="93"/>
      <c r="D21" s="93"/>
      <c r="E21" s="93"/>
      <c r="F21" s="93"/>
      <c r="G21" s="93"/>
      <c r="H21" s="93"/>
      <c r="I21" s="93"/>
      <c r="J21" s="94"/>
      <c r="K21" s="1"/>
    </row>
    <row r="22" spans="1:11" ht="32.25" customHeight="1" x14ac:dyDescent="0.2">
      <c r="A22" s="53"/>
      <c r="B22" s="54"/>
      <c r="C22" s="102" t="s">
        <v>38</v>
      </c>
      <c r="D22" s="103"/>
      <c r="E22" s="102" t="s">
        <v>45</v>
      </c>
      <c r="F22" s="103"/>
      <c r="G22" s="102" t="s">
        <v>44</v>
      </c>
      <c r="H22" s="102"/>
      <c r="I22" s="102" t="s">
        <v>17</v>
      </c>
      <c r="J22" s="104"/>
    </row>
    <row r="23" spans="1:11" ht="38.25" x14ac:dyDescent="0.2">
      <c r="A23" s="55" t="s">
        <v>18</v>
      </c>
      <c r="B23" s="10" t="s">
        <v>19</v>
      </c>
      <c r="C23" s="10" t="s">
        <v>30</v>
      </c>
      <c r="D23" s="10" t="s">
        <v>31</v>
      </c>
      <c r="E23" s="10" t="s">
        <v>32</v>
      </c>
      <c r="F23" s="10" t="s">
        <v>33</v>
      </c>
      <c r="G23" s="10" t="s">
        <v>34</v>
      </c>
      <c r="H23" s="10" t="s">
        <v>35</v>
      </c>
      <c r="I23" s="10" t="s">
        <v>36</v>
      </c>
      <c r="J23" s="56" t="s">
        <v>37</v>
      </c>
    </row>
    <row r="24" spans="1:11" ht="69" customHeight="1" x14ac:dyDescent="0.2">
      <c r="A24" s="59" t="s">
        <v>111</v>
      </c>
      <c r="B24" s="33" t="s">
        <v>50</v>
      </c>
      <c r="C24" s="21">
        <v>80</v>
      </c>
      <c r="D24" s="22">
        <v>25525677</v>
      </c>
      <c r="E24" s="36">
        <v>25</v>
      </c>
      <c r="F24" s="23">
        <v>7690324.25</v>
      </c>
      <c r="G24" s="24">
        <v>29</v>
      </c>
      <c r="H24" s="22">
        <v>5349198.57</v>
      </c>
      <c r="I24" s="25">
        <f>IF(G24&gt;0,G24/E24,0)</f>
        <v>1.1599999999999999</v>
      </c>
      <c r="J24" s="58">
        <f t="shared" ref="J24:J28" si="0">IF(H24&gt;0,H24/F24,0)</f>
        <v>0.69557516641772288</v>
      </c>
    </row>
    <row r="25" spans="1:11" ht="67.5" customHeight="1" x14ac:dyDescent="0.2">
      <c r="A25" s="59" t="s">
        <v>112</v>
      </c>
      <c r="B25" s="33" t="s">
        <v>51</v>
      </c>
      <c r="C25" s="21">
        <v>47500</v>
      </c>
      <c r="D25" s="22">
        <v>142382587</v>
      </c>
      <c r="E25" s="36">
        <v>10000</v>
      </c>
      <c r="F25" s="23">
        <v>50335707.75</v>
      </c>
      <c r="G25" s="24">
        <v>8945</v>
      </c>
      <c r="H25" s="22">
        <v>25405277.68</v>
      </c>
      <c r="I25" s="25">
        <f t="shared" ref="I25:I28" si="1">IF(G25&gt;0,G25/E25,0)</f>
        <v>0.89449999999999996</v>
      </c>
      <c r="J25" s="58">
        <f t="shared" si="0"/>
        <v>0.50471680672851971</v>
      </c>
    </row>
    <row r="26" spans="1:11" ht="63.75" x14ac:dyDescent="0.2">
      <c r="A26" s="59" t="s">
        <v>113</v>
      </c>
      <c r="B26" s="33" t="s">
        <v>52</v>
      </c>
      <c r="C26" s="21">
        <v>79</v>
      </c>
      <c r="D26" s="22">
        <v>48226907</v>
      </c>
      <c r="E26" s="36">
        <v>0</v>
      </c>
      <c r="F26" s="23">
        <v>13180088</v>
      </c>
      <c r="G26" s="24">
        <v>0</v>
      </c>
      <c r="H26" s="22">
        <v>5936971.0300000003</v>
      </c>
      <c r="I26" s="25">
        <f>IF(G26&gt;0,G26/E26,0)</f>
        <v>0</v>
      </c>
      <c r="J26" s="58">
        <f>IF(H26&gt;0,H26/F26,0)</f>
        <v>0.45045002962043956</v>
      </c>
    </row>
    <row r="27" spans="1:11" ht="72" customHeight="1" x14ac:dyDescent="0.2">
      <c r="A27" s="59" t="s">
        <v>114</v>
      </c>
      <c r="B27" s="33" t="s">
        <v>53</v>
      </c>
      <c r="C27" s="21">
        <v>2</v>
      </c>
      <c r="D27" s="22">
        <v>98647967</v>
      </c>
      <c r="E27" s="36">
        <v>0</v>
      </c>
      <c r="F27" s="23">
        <v>38720507.579999998</v>
      </c>
      <c r="G27" s="24">
        <v>0</v>
      </c>
      <c r="H27" s="22">
        <v>26035219.010000002</v>
      </c>
      <c r="I27" s="25">
        <f t="shared" si="1"/>
        <v>0</v>
      </c>
      <c r="J27" s="58">
        <f t="shared" si="0"/>
        <v>0.67238837084480185</v>
      </c>
    </row>
    <row r="28" spans="1:11" ht="72.75" customHeight="1" x14ac:dyDescent="0.2">
      <c r="A28" s="63" t="s">
        <v>115</v>
      </c>
      <c r="B28" s="64" t="s">
        <v>54</v>
      </c>
      <c r="C28" s="65">
        <v>1</v>
      </c>
      <c r="D28" s="66">
        <v>62626220</v>
      </c>
      <c r="E28" s="67">
        <v>0</v>
      </c>
      <c r="F28" s="67">
        <v>19234136.25</v>
      </c>
      <c r="G28" s="68">
        <v>0</v>
      </c>
      <c r="H28" s="66">
        <v>9200109.3699999992</v>
      </c>
      <c r="I28" s="69">
        <f t="shared" si="1"/>
        <v>0</v>
      </c>
      <c r="J28" s="70">
        <f t="shared" si="0"/>
        <v>0.47832194024309249</v>
      </c>
    </row>
    <row r="29" spans="1:11" ht="27" customHeight="1" x14ac:dyDescent="0.2">
      <c r="A29" s="89" t="s">
        <v>20</v>
      </c>
      <c r="B29" s="90"/>
      <c r="C29" s="90"/>
      <c r="D29" s="90"/>
      <c r="E29" s="90"/>
      <c r="F29" s="90"/>
      <c r="G29" s="90"/>
      <c r="H29" s="90"/>
      <c r="I29" s="90"/>
      <c r="J29" s="91"/>
    </row>
    <row r="30" spans="1:11" ht="27" customHeight="1" x14ac:dyDescent="0.2">
      <c r="A30" s="92" t="s">
        <v>21</v>
      </c>
      <c r="B30" s="93"/>
      <c r="C30" s="93"/>
      <c r="D30" s="93"/>
      <c r="E30" s="93"/>
      <c r="F30" s="93"/>
      <c r="G30" s="93"/>
      <c r="H30" s="93"/>
      <c r="I30" s="93"/>
      <c r="J30" s="94"/>
      <c r="K30" s="1"/>
    </row>
    <row r="31" spans="1:11" ht="27" customHeight="1" x14ac:dyDescent="0.2">
      <c r="A31" s="60" t="s">
        <v>22</v>
      </c>
      <c r="B31" s="81" t="str">
        <f>+A24</f>
        <v>6105- Negocios que comercializan armas de fuego controlados y regulados en sus operaciones</v>
      </c>
      <c r="C31" s="81"/>
      <c r="D31" s="81"/>
      <c r="E31" s="81"/>
      <c r="F31" s="81"/>
      <c r="G31" s="81"/>
      <c r="H31" s="81"/>
      <c r="I31" s="81"/>
      <c r="J31" s="82"/>
    </row>
    <row r="32" spans="1:11" ht="52.5" customHeight="1" x14ac:dyDescent="0.2">
      <c r="A32" s="71" t="s">
        <v>23</v>
      </c>
      <c r="B32" s="83" t="s">
        <v>78</v>
      </c>
      <c r="C32" s="83"/>
      <c r="D32" s="83"/>
      <c r="E32" s="83"/>
      <c r="F32" s="83"/>
      <c r="G32" s="83"/>
      <c r="H32" s="83"/>
      <c r="I32" s="83"/>
      <c r="J32" s="84"/>
    </row>
    <row r="33" spans="1:10" ht="44.25" customHeight="1" x14ac:dyDescent="0.2">
      <c r="A33" s="71" t="s">
        <v>24</v>
      </c>
      <c r="B33" s="83" t="s">
        <v>116</v>
      </c>
      <c r="C33" s="83"/>
      <c r="D33" s="83"/>
      <c r="E33" s="83"/>
      <c r="F33" s="83"/>
      <c r="G33" s="83"/>
      <c r="H33" s="83"/>
      <c r="I33" s="83"/>
      <c r="J33" s="84"/>
    </row>
    <row r="34" spans="1:10" ht="75.75" customHeight="1" x14ac:dyDescent="0.2">
      <c r="A34" s="71" t="s">
        <v>25</v>
      </c>
      <c r="B34" s="79" t="s">
        <v>95</v>
      </c>
      <c r="C34" s="79"/>
      <c r="D34" s="79"/>
      <c r="E34" s="79"/>
      <c r="F34" s="79"/>
      <c r="G34" s="79"/>
      <c r="H34" s="79"/>
      <c r="I34" s="79"/>
      <c r="J34" s="80"/>
    </row>
    <row r="35" spans="1:10" ht="27.75" customHeight="1" x14ac:dyDescent="0.2">
      <c r="A35" s="60" t="s">
        <v>22</v>
      </c>
      <c r="B35" s="81" t="str">
        <f>+A25</f>
        <v>6864- Personas físicas y jurídicas con derecho de tenencia y porte de armas de fuego reguladas</v>
      </c>
      <c r="C35" s="81"/>
      <c r="D35" s="81"/>
      <c r="E35" s="81"/>
      <c r="F35" s="81"/>
      <c r="G35" s="81"/>
      <c r="H35" s="81"/>
      <c r="I35" s="81"/>
      <c r="J35" s="82"/>
    </row>
    <row r="36" spans="1:10" ht="48" customHeight="1" x14ac:dyDescent="0.2">
      <c r="A36" s="71" t="s">
        <v>23</v>
      </c>
      <c r="B36" s="83" t="s">
        <v>117</v>
      </c>
      <c r="C36" s="83"/>
      <c r="D36" s="83"/>
      <c r="E36" s="83"/>
      <c r="F36" s="83"/>
      <c r="G36" s="83"/>
      <c r="H36" s="83"/>
      <c r="I36" s="83"/>
      <c r="J36" s="84"/>
    </row>
    <row r="37" spans="1:10" ht="39" customHeight="1" x14ac:dyDescent="0.2">
      <c r="A37" s="71" t="s">
        <v>24</v>
      </c>
      <c r="B37" s="83" t="s">
        <v>119</v>
      </c>
      <c r="C37" s="83"/>
      <c r="D37" s="83"/>
      <c r="E37" s="83"/>
      <c r="F37" s="83"/>
      <c r="G37" s="83"/>
      <c r="H37" s="83"/>
      <c r="I37" s="83"/>
      <c r="J37" s="84"/>
    </row>
    <row r="38" spans="1:10" ht="126.75" customHeight="1" x14ac:dyDescent="0.2">
      <c r="A38" s="71" t="s">
        <v>25</v>
      </c>
      <c r="B38" s="79" t="s">
        <v>118</v>
      </c>
      <c r="C38" s="79"/>
      <c r="D38" s="79"/>
      <c r="E38" s="79"/>
      <c r="F38" s="79"/>
      <c r="G38" s="79"/>
      <c r="H38" s="79"/>
      <c r="I38" s="79"/>
      <c r="J38" s="80"/>
    </row>
    <row r="39" spans="1:10" ht="26.25" customHeight="1" x14ac:dyDescent="0.2">
      <c r="A39" s="60" t="s">
        <v>22</v>
      </c>
      <c r="B39" s="81" t="str">
        <f>+A26</f>
        <v>7744- Empresas de manipulación de productos pirotécnicos y químicos reguladas</v>
      </c>
      <c r="C39" s="81"/>
      <c r="D39" s="81"/>
      <c r="E39" s="81"/>
      <c r="F39" s="81"/>
      <c r="G39" s="81"/>
      <c r="H39" s="81"/>
      <c r="I39" s="81"/>
      <c r="J39" s="82"/>
    </row>
    <row r="40" spans="1:10" ht="38.25" customHeight="1" x14ac:dyDescent="0.2">
      <c r="A40" s="71" t="s">
        <v>23</v>
      </c>
      <c r="B40" s="83" t="s">
        <v>120</v>
      </c>
      <c r="C40" s="83"/>
      <c r="D40" s="83"/>
      <c r="E40" s="83"/>
      <c r="F40" s="83"/>
      <c r="G40" s="83"/>
      <c r="H40" s="83"/>
      <c r="I40" s="83"/>
      <c r="J40" s="84"/>
    </row>
    <row r="41" spans="1:10" ht="24" customHeight="1" x14ac:dyDescent="0.2">
      <c r="A41" s="71" t="s">
        <v>24</v>
      </c>
      <c r="B41" s="77" t="s">
        <v>64</v>
      </c>
      <c r="C41" s="77"/>
      <c r="D41" s="77"/>
      <c r="E41" s="77"/>
      <c r="F41" s="77"/>
      <c r="G41" s="77"/>
      <c r="H41" s="77"/>
      <c r="I41" s="77"/>
      <c r="J41" s="78"/>
    </row>
    <row r="42" spans="1:10" ht="82.5" customHeight="1" x14ac:dyDescent="0.2">
      <c r="A42" s="71" t="s">
        <v>25</v>
      </c>
      <c r="B42" s="79" t="s">
        <v>96</v>
      </c>
      <c r="C42" s="79"/>
      <c r="D42" s="79"/>
      <c r="E42" s="79"/>
      <c r="F42" s="79"/>
      <c r="G42" s="79"/>
      <c r="H42" s="79"/>
      <c r="I42" s="79"/>
      <c r="J42" s="80"/>
    </row>
    <row r="43" spans="1:10" ht="27.75" customHeight="1" x14ac:dyDescent="0.2">
      <c r="A43" s="60" t="s">
        <v>22</v>
      </c>
      <c r="B43" s="81" t="str">
        <f>+A27</f>
        <v>7745- Población afectada, asistida en la recepción de denuncias y la solución alternativa de conflictos (mediación).</v>
      </c>
      <c r="C43" s="81"/>
      <c r="D43" s="81"/>
      <c r="E43" s="81"/>
      <c r="F43" s="81"/>
      <c r="G43" s="81"/>
      <c r="H43" s="81"/>
      <c r="I43" s="81"/>
      <c r="J43" s="82"/>
    </row>
    <row r="44" spans="1:10" ht="66" customHeight="1" x14ac:dyDescent="0.2">
      <c r="A44" s="71" t="s">
        <v>23</v>
      </c>
      <c r="B44" s="83" t="s">
        <v>79</v>
      </c>
      <c r="C44" s="83"/>
      <c r="D44" s="83"/>
      <c r="E44" s="83"/>
      <c r="F44" s="83"/>
      <c r="G44" s="83"/>
      <c r="H44" s="83"/>
      <c r="I44" s="83"/>
      <c r="J44" s="84"/>
    </row>
    <row r="45" spans="1:10" ht="24" customHeight="1" x14ac:dyDescent="0.2">
      <c r="A45" s="71" t="s">
        <v>24</v>
      </c>
      <c r="B45" s="83" t="s">
        <v>64</v>
      </c>
      <c r="C45" s="83"/>
      <c r="D45" s="83"/>
      <c r="E45" s="83"/>
      <c r="F45" s="83"/>
      <c r="G45" s="83"/>
      <c r="H45" s="83"/>
      <c r="I45" s="83"/>
      <c r="J45" s="84"/>
    </row>
    <row r="46" spans="1:10" ht="114" customHeight="1" x14ac:dyDescent="0.2">
      <c r="A46" s="71" t="s">
        <v>25</v>
      </c>
      <c r="B46" s="79" t="s">
        <v>99</v>
      </c>
      <c r="C46" s="79"/>
      <c r="D46" s="79"/>
      <c r="E46" s="79"/>
      <c r="F46" s="79"/>
      <c r="G46" s="79"/>
      <c r="H46" s="79"/>
      <c r="I46" s="79"/>
      <c r="J46" s="80"/>
    </row>
    <row r="47" spans="1:10" ht="27.75" customHeight="1" x14ac:dyDescent="0.2">
      <c r="A47" s="60" t="s">
        <v>22</v>
      </c>
      <c r="B47" s="81" t="str">
        <f>+A28</f>
        <v>7746-  Ciudadanos y extranjeros beneficiados a través de acciones y políticas integral de seguridad ciudadana</v>
      </c>
      <c r="C47" s="81"/>
      <c r="D47" s="81"/>
      <c r="E47" s="81"/>
      <c r="F47" s="81"/>
      <c r="G47" s="81"/>
      <c r="H47" s="81"/>
      <c r="I47" s="81"/>
      <c r="J47" s="82"/>
    </row>
    <row r="48" spans="1:10" ht="53.25" customHeight="1" x14ac:dyDescent="0.2">
      <c r="A48" s="71" t="s">
        <v>23</v>
      </c>
      <c r="B48" s="83" t="s">
        <v>80</v>
      </c>
      <c r="C48" s="83"/>
      <c r="D48" s="83"/>
      <c r="E48" s="83"/>
      <c r="F48" s="83"/>
      <c r="G48" s="83"/>
      <c r="H48" s="83"/>
      <c r="I48" s="83"/>
      <c r="J48" s="84"/>
    </row>
    <row r="49" spans="1:11" ht="34.5" customHeight="1" x14ac:dyDescent="0.2">
      <c r="A49" s="71" t="s">
        <v>24</v>
      </c>
      <c r="B49" s="83" t="s">
        <v>64</v>
      </c>
      <c r="C49" s="83"/>
      <c r="D49" s="83"/>
      <c r="E49" s="83"/>
      <c r="F49" s="83"/>
      <c r="G49" s="83"/>
      <c r="H49" s="83"/>
      <c r="I49" s="83"/>
      <c r="J49" s="84"/>
    </row>
    <row r="50" spans="1:11" ht="177" customHeight="1" x14ac:dyDescent="0.2">
      <c r="A50" s="72" t="s">
        <v>25</v>
      </c>
      <c r="B50" s="85" t="s">
        <v>121</v>
      </c>
      <c r="C50" s="85"/>
      <c r="D50" s="85"/>
      <c r="E50" s="85"/>
      <c r="F50" s="85"/>
      <c r="G50" s="85"/>
      <c r="H50" s="85"/>
      <c r="I50" s="85"/>
      <c r="J50" s="86"/>
    </row>
    <row r="51" spans="1:11" ht="27" customHeight="1" x14ac:dyDescent="0.2">
      <c r="A51" s="111" t="s">
        <v>93</v>
      </c>
      <c r="B51" s="112"/>
      <c r="C51" s="112"/>
      <c r="D51" s="112"/>
      <c r="E51" s="112"/>
      <c r="F51" s="112"/>
      <c r="G51" s="112"/>
      <c r="H51" s="112"/>
      <c r="I51" s="112"/>
      <c r="J51" s="113"/>
    </row>
    <row r="52" spans="1:11" ht="26.25" customHeight="1" x14ac:dyDescent="0.2">
      <c r="A52" s="114" t="s">
        <v>26</v>
      </c>
      <c r="B52" s="115"/>
      <c r="C52" s="115"/>
      <c r="D52" s="115"/>
      <c r="E52" s="115"/>
      <c r="F52" s="115"/>
      <c r="G52" s="115"/>
      <c r="H52" s="115"/>
      <c r="I52" s="115"/>
      <c r="J52" s="116"/>
      <c r="K52" s="1"/>
    </row>
    <row r="53" spans="1:11" ht="27.75" customHeight="1" x14ac:dyDescent="0.2">
      <c r="A53" s="117"/>
      <c r="B53" s="118"/>
      <c r="C53" s="118"/>
      <c r="D53" s="118"/>
      <c r="E53" s="118"/>
      <c r="F53" s="118"/>
      <c r="G53" s="118"/>
      <c r="H53" s="118"/>
      <c r="I53" s="118"/>
      <c r="J53" s="119"/>
    </row>
    <row r="54" spans="1:11" x14ac:dyDescent="0.2">
      <c r="A54" s="12"/>
      <c r="B54" s="12"/>
      <c r="C54" s="12"/>
      <c r="D54" s="12"/>
      <c r="E54" s="12"/>
      <c r="F54" s="12"/>
      <c r="G54" s="12"/>
      <c r="H54" s="12"/>
      <c r="I54" s="12"/>
      <c r="J54" s="12"/>
    </row>
    <row r="56" spans="1:11" ht="15" thickBot="1" x14ac:dyDescent="0.25">
      <c r="A56" s="27" t="s">
        <v>39</v>
      </c>
      <c r="B56" s="28">
        <f>+A20</f>
        <v>377409358</v>
      </c>
      <c r="G56" s="108"/>
      <c r="H56" s="108"/>
      <c r="I56" s="108"/>
    </row>
    <row r="57" spans="1:11" x14ac:dyDescent="0.2">
      <c r="A57" s="27" t="s">
        <v>40</v>
      </c>
      <c r="B57" s="28">
        <f>+C20</f>
        <v>377409358</v>
      </c>
      <c r="G57" s="109" t="s">
        <v>55</v>
      </c>
      <c r="H57" s="109"/>
      <c r="I57" s="109"/>
    </row>
    <row r="58" spans="1:11" x14ac:dyDescent="0.2">
      <c r="A58" s="27" t="s">
        <v>41</v>
      </c>
      <c r="B58" s="28">
        <f>+F20</f>
        <v>109766288.5</v>
      </c>
      <c r="G58" s="110" t="s">
        <v>42</v>
      </c>
      <c r="H58" s="110"/>
      <c r="I58" s="110"/>
    </row>
  </sheetData>
  <mergeCells count="59">
    <mergeCell ref="B3:J3"/>
    <mergeCell ref="B6:J6"/>
    <mergeCell ref="B7:J7"/>
    <mergeCell ref="A8:J8"/>
    <mergeCell ref="C9:J9"/>
    <mergeCell ref="B4:J4"/>
    <mergeCell ref="B5:J5"/>
    <mergeCell ref="A1:J1"/>
    <mergeCell ref="A2:J2"/>
    <mergeCell ref="B31:J31"/>
    <mergeCell ref="B32:J32"/>
    <mergeCell ref="B33:J33"/>
    <mergeCell ref="A18:J18"/>
    <mergeCell ref="A19:B19"/>
    <mergeCell ref="I19:J19"/>
    <mergeCell ref="C19:E19"/>
    <mergeCell ref="F19:H19"/>
    <mergeCell ref="C10:J10"/>
    <mergeCell ref="C11:J11"/>
    <mergeCell ref="A12:J12"/>
    <mergeCell ref="B13:J13"/>
    <mergeCell ref="B14:J14"/>
    <mergeCell ref="B15:J15"/>
    <mergeCell ref="G56:I56"/>
    <mergeCell ref="G57:I57"/>
    <mergeCell ref="G58:I58"/>
    <mergeCell ref="A51:J51"/>
    <mergeCell ref="A52:J52"/>
    <mergeCell ref="A53:J53"/>
    <mergeCell ref="B16:J16"/>
    <mergeCell ref="A29:J29"/>
    <mergeCell ref="A30:J30"/>
    <mergeCell ref="A17:J17"/>
    <mergeCell ref="B35:J35"/>
    <mergeCell ref="B34:J34"/>
    <mergeCell ref="A20:B20"/>
    <mergeCell ref="I20:J20"/>
    <mergeCell ref="A21:J21"/>
    <mergeCell ref="C22:D22"/>
    <mergeCell ref="G22:H22"/>
    <mergeCell ref="I22:J22"/>
    <mergeCell ref="C20:E20"/>
    <mergeCell ref="F20:H20"/>
    <mergeCell ref="E22:F22"/>
    <mergeCell ref="B36:J36"/>
    <mergeCell ref="B37:J37"/>
    <mergeCell ref="B38:J38"/>
    <mergeCell ref="B39:J39"/>
    <mergeCell ref="B40:J40"/>
    <mergeCell ref="B41:J41"/>
    <mergeCell ref="B42:J42"/>
    <mergeCell ref="B43:J43"/>
    <mergeCell ref="B44:J44"/>
    <mergeCell ref="B50:J50"/>
    <mergeCell ref="B45:J45"/>
    <mergeCell ref="B46:J46"/>
    <mergeCell ref="B47:J47"/>
    <mergeCell ref="B48:J48"/>
    <mergeCell ref="B49:J49"/>
  </mergeCells>
  <phoneticPr fontId="2" type="noConversion"/>
  <dataValidations disablePrompts="1" xWindow="1320" yWindow="593" count="16">
    <dataValidation allowBlank="1" showInputMessage="1" showErrorMessage="1" prompt="Monto ejecutado en el trimestre" sqref="H23:H28"/>
    <dataValidation allowBlank="1" showInputMessage="1" showErrorMessage="1" prompt="Meta alcanzada en el trimestre" sqref="G23:G28"/>
    <dataValidation allowBlank="1" showInputMessage="1" showErrorMessage="1" prompt="Monto presupuestado para el producto" sqref="F23:F28 D23:D28"/>
    <dataValidation allowBlank="1" showInputMessage="1" showErrorMessage="1" prompt="Meta anual del indicador" sqref="E23:E28 C23:C28"/>
    <dataValidation allowBlank="1" showInputMessage="1" showErrorMessage="1" prompt="Nombre del indicador" sqref="B23:B28"/>
    <dataValidation allowBlank="1" showInputMessage="1" showErrorMessage="1" prompt="Nombre de cada producto" sqref="A23:A28"/>
    <dataValidation allowBlank="1" showInputMessage="1" showErrorMessage="1" prompt="¿En qué consiste el programa?" sqref="B14:J14"/>
    <dataValidation allowBlank="1" showInputMessage="1" showErrorMessage="1" prompt="Presupuesto del programa" sqref="A20:C20 F20"/>
    <dataValidation allowBlank="1" showInputMessage="1" showErrorMessage="1" prompt="Oportunidades de mejora identificadas" sqref="A53:J54"/>
    <dataValidation allowBlank="1" showInputMessage="1" showErrorMessage="1" prompt="De existir desvío, explicar razones." sqref="B34:J34 B38:J38 B42:J42 B46:J46 B50:J50"/>
    <dataValidation allowBlank="1" showInputMessage="1" showErrorMessage="1" prompt="1. Describir lo plasmado en el presupuesto_x000a_2. Describir lo alcanzado en términos financieros y de producción " sqref="B33:J33 B37:J37 B41:J41 B45:J45 B49:J49"/>
    <dataValidation allowBlank="1" showInputMessage="1" showErrorMessage="1" prompt="¿En qué consiste el producto? su objetivo" sqref="B32:J32 B36:J36 B40:J40 B44:J44 B48:J48"/>
    <dataValidation allowBlank="1" showInputMessage="1" showErrorMessage="1" prompt="Nombre del producto" sqref="B31:J31 B35:J35 B39:J39 B43:J43 B47:J47"/>
    <dataValidation allowBlank="1" showInputMessage="1" showErrorMessage="1" prompt="¿A quién va dirigido el programa?, ¿qué característica tiene esta población que requiere ser beneficiada?" sqref="B15:J15"/>
    <dataValidation allowBlank="1" showInputMessage="1" prompt="Nombre del capítulo" sqref="B3:J5"/>
    <dataValidation allowBlank="1" sqref="A3"/>
  </dataValidations>
  <pageMargins left="0.7" right="0.7" top="1.7794117647058822" bottom="0.75" header="0.1954656862745098" footer="0.3"/>
  <pageSetup scale="55" fitToHeight="0" orientation="portrait" r:id="rId1"/>
  <headerFooter>
    <oddHeader>&amp;C
&amp;G
&amp;"Verdana,Negrita"&amp;10INFORME DE EVALUACIÓN TRIMESTRAL DE LAS
METAS FÍSICAS-FINANCIERAS
ABRIL-JUNIO 2023&amp;R&amp;"Verdana,Negrita"&amp;10
INF-PPP-05
Versión: 01</oddHeader>
  </headerFooter>
  <legacy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view="pageLayout" zoomScaleNormal="100" zoomScaleSheetLayoutView="100" workbookViewId="0">
      <selection activeCell="B5" sqref="B5:J5"/>
    </sheetView>
  </sheetViews>
  <sheetFormatPr baseColWidth="10" defaultRowHeight="14.25" x14ac:dyDescent="0.2"/>
  <cols>
    <col min="1" max="1" width="27.85546875" style="3" customWidth="1"/>
    <col min="2" max="2" width="17.85546875" style="3" bestFit="1" customWidth="1"/>
    <col min="3" max="3" width="12.7109375" style="3" customWidth="1"/>
    <col min="4" max="4" width="14.5703125" style="3" bestFit="1" customWidth="1"/>
    <col min="5" max="5" width="12.7109375" style="3" customWidth="1"/>
    <col min="6" max="6" width="17.42578125" style="3" customWidth="1"/>
    <col min="7" max="7" width="12.7109375" style="3" customWidth="1"/>
    <col min="8" max="8" width="14.5703125" style="3" bestFit="1" customWidth="1"/>
    <col min="9" max="10" width="12.7109375" style="3" customWidth="1"/>
    <col min="11" max="11" width="11.42578125" style="3"/>
    <col min="12" max="16384" width="11.42578125" style="2"/>
  </cols>
  <sheetData>
    <row r="1" spans="1:11" ht="21.75" customHeight="1" x14ac:dyDescent="0.2">
      <c r="A1" s="111" t="s">
        <v>70</v>
      </c>
      <c r="B1" s="112"/>
      <c r="C1" s="112"/>
      <c r="D1" s="112"/>
      <c r="E1" s="112"/>
      <c r="F1" s="112"/>
      <c r="G1" s="112"/>
      <c r="H1" s="112"/>
      <c r="I1" s="112"/>
      <c r="J1" s="113"/>
      <c r="K1" s="1"/>
    </row>
    <row r="2" spans="1:11" ht="21.75" customHeight="1" x14ac:dyDescent="0.2">
      <c r="A2" s="114" t="s">
        <v>0</v>
      </c>
      <c r="B2" s="115"/>
      <c r="C2" s="115"/>
      <c r="D2" s="115"/>
      <c r="E2" s="115"/>
      <c r="F2" s="115"/>
      <c r="G2" s="115"/>
      <c r="H2" s="115"/>
      <c r="I2" s="115"/>
      <c r="J2" s="116"/>
      <c r="K2" s="1"/>
    </row>
    <row r="3" spans="1:11" ht="17.25" customHeight="1" x14ac:dyDescent="0.2">
      <c r="A3" s="14" t="s">
        <v>1</v>
      </c>
      <c r="B3" s="132" t="s">
        <v>46</v>
      </c>
      <c r="C3" s="132"/>
      <c r="D3" s="132"/>
      <c r="E3" s="132"/>
      <c r="F3" s="132"/>
      <c r="G3" s="132"/>
      <c r="H3" s="132"/>
      <c r="I3" s="132"/>
      <c r="J3" s="132"/>
      <c r="K3" s="1"/>
    </row>
    <row r="4" spans="1:11" ht="17.25" customHeight="1" x14ac:dyDescent="0.2">
      <c r="A4" s="15" t="s">
        <v>27</v>
      </c>
      <c r="B4" s="132" t="s">
        <v>47</v>
      </c>
      <c r="C4" s="132"/>
      <c r="D4" s="132"/>
      <c r="E4" s="132"/>
      <c r="F4" s="132"/>
      <c r="G4" s="132"/>
      <c r="H4" s="132"/>
      <c r="I4" s="132"/>
      <c r="J4" s="132"/>
      <c r="K4" s="1"/>
    </row>
    <row r="5" spans="1:11" ht="17.25" customHeight="1" x14ac:dyDescent="0.2">
      <c r="A5" s="15" t="s">
        <v>28</v>
      </c>
      <c r="B5" s="132" t="s">
        <v>48</v>
      </c>
      <c r="C5" s="132"/>
      <c r="D5" s="132"/>
      <c r="E5" s="132"/>
      <c r="F5" s="132"/>
      <c r="G5" s="132"/>
      <c r="H5" s="132"/>
      <c r="I5" s="132"/>
      <c r="J5" s="132"/>
      <c r="K5" s="1"/>
    </row>
    <row r="6" spans="1:11" ht="48" customHeight="1" x14ac:dyDescent="0.2">
      <c r="A6" s="14" t="s">
        <v>2</v>
      </c>
      <c r="B6" s="134" t="s">
        <v>56</v>
      </c>
      <c r="C6" s="134"/>
      <c r="D6" s="134"/>
      <c r="E6" s="134"/>
      <c r="F6" s="134"/>
      <c r="G6" s="134"/>
      <c r="H6" s="134"/>
      <c r="I6" s="134"/>
      <c r="J6" s="134"/>
    </row>
    <row r="7" spans="1:11" ht="52.5" customHeight="1" x14ac:dyDescent="0.2">
      <c r="A7" s="14" t="s">
        <v>3</v>
      </c>
      <c r="B7" s="134" t="s">
        <v>57</v>
      </c>
      <c r="C7" s="134"/>
      <c r="D7" s="134"/>
      <c r="E7" s="134"/>
      <c r="F7" s="134"/>
      <c r="G7" s="134"/>
      <c r="H7" s="134"/>
      <c r="I7" s="134"/>
      <c r="J7" s="134"/>
    </row>
    <row r="8" spans="1:11" ht="24.75" customHeight="1" x14ac:dyDescent="0.2">
      <c r="A8" s="111" t="s">
        <v>4</v>
      </c>
      <c r="B8" s="112"/>
      <c r="C8" s="112"/>
      <c r="D8" s="112"/>
      <c r="E8" s="112"/>
      <c r="F8" s="112"/>
      <c r="G8" s="112"/>
      <c r="H8" s="112"/>
      <c r="I8" s="112"/>
      <c r="J8" s="113"/>
    </row>
    <row r="9" spans="1:11" ht="17.25" customHeight="1" x14ac:dyDescent="0.2">
      <c r="A9" s="16" t="s">
        <v>5</v>
      </c>
      <c r="B9" s="4">
        <v>1</v>
      </c>
      <c r="C9" s="125" t="str">
        <f>IFERROR(VLOOKUP(B9,'[1]Validacion datos'!A2:B5,2,FALSE),"")</f>
        <v>DESARROLLO INSTITUCIONAL</v>
      </c>
      <c r="D9" s="125"/>
      <c r="E9" s="125"/>
      <c r="F9" s="125"/>
      <c r="G9" s="125"/>
      <c r="H9" s="125"/>
      <c r="I9" s="125"/>
      <c r="J9" s="125"/>
    </row>
    <row r="10" spans="1:11" ht="17.25" customHeight="1" x14ac:dyDescent="0.2">
      <c r="A10" s="16" t="s">
        <v>6</v>
      </c>
      <c r="B10" s="5">
        <v>1.4</v>
      </c>
      <c r="C10" s="125" t="str">
        <f>IFERROR(VLOOKUP(B10,'[1]Validacion datos'!A8:B26,2,FALSE),"")</f>
        <v>Seguridad y convivencia pacífica</v>
      </c>
      <c r="D10" s="125"/>
      <c r="E10" s="125"/>
      <c r="F10" s="125"/>
      <c r="G10" s="125"/>
      <c r="H10" s="125"/>
      <c r="I10" s="125"/>
      <c r="J10" s="125"/>
    </row>
    <row r="11" spans="1:11" ht="49.5" customHeight="1" x14ac:dyDescent="0.2">
      <c r="A11" s="16" t="s">
        <v>7</v>
      </c>
      <c r="B11" s="6" t="s">
        <v>77</v>
      </c>
      <c r="C11" s="150" t="str">
        <f>IFERROR(VLOOKUP(B11,'[1]Validacion datos'!D8:E64,2,FALSE),"")</f>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
      <c r="D11" s="151"/>
      <c r="E11" s="151"/>
      <c r="F11" s="151"/>
      <c r="G11" s="151"/>
      <c r="H11" s="151"/>
      <c r="I11" s="151"/>
      <c r="J11" s="152"/>
    </row>
    <row r="12" spans="1:11" ht="24.75" customHeight="1" x14ac:dyDescent="0.2">
      <c r="A12" s="111" t="s">
        <v>8</v>
      </c>
      <c r="B12" s="112"/>
      <c r="C12" s="112"/>
      <c r="D12" s="112"/>
      <c r="E12" s="112"/>
      <c r="F12" s="112"/>
      <c r="G12" s="112"/>
      <c r="H12" s="112"/>
      <c r="I12" s="112"/>
      <c r="J12" s="113"/>
    </row>
    <row r="13" spans="1:11" ht="23.25" customHeight="1" x14ac:dyDescent="0.2">
      <c r="A13" s="14" t="s">
        <v>9</v>
      </c>
      <c r="B13" s="138" t="s">
        <v>58</v>
      </c>
      <c r="C13" s="138"/>
      <c r="D13" s="138"/>
      <c r="E13" s="138"/>
      <c r="F13" s="138"/>
      <c r="G13" s="138"/>
      <c r="H13" s="138"/>
      <c r="I13" s="138"/>
      <c r="J13" s="139"/>
    </row>
    <row r="14" spans="1:11" ht="30" customHeight="1" x14ac:dyDescent="0.2">
      <c r="A14" s="17" t="s">
        <v>10</v>
      </c>
      <c r="B14" s="138" t="s">
        <v>84</v>
      </c>
      <c r="C14" s="138"/>
      <c r="D14" s="138"/>
      <c r="E14" s="138"/>
      <c r="F14" s="138"/>
      <c r="G14" s="138"/>
      <c r="H14" s="138"/>
      <c r="I14" s="138"/>
      <c r="J14" s="139"/>
    </row>
    <row r="15" spans="1:11" ht="28.5" customHeight="1" x14ac:dyDescent="0.2">
      <c r="A15" s="17" t="s">
        <v>94</v>
      </c>
      <c r="B15" s="138" t="s">
        <v>85</v>
      </c>
      <c r="C15" s="138"/>
      <c r="D15" s="138"/>
      <c r="E15" s="138"/>
      <c r="F15" s="138"/>
      <c r="G15" s="138"/>
      <c r="H15" s="138"/>
      <c r="I15" s="138"/>
      <c r="J15" s="139"/>
    </row>
    <row r="16" spans="1:11" ht="39.75" customHeight="1" x14ac:dyDescent="0.2">
      <c r="A16" s="17" t="s">
        <v>29</v>
      </c>
      <c r="B16" s="138" t="s">
        <v>86</v>
      </c>
      <c r="C16" s="138"/>
      <c r="D16" s="138"/>
      <c r="E16" s="138"/>
      <c r="F16" s="138"/>
      <c r="G16" s="138"/>
      <c r="H16" s="138"/>
      <c r="I16" s="138"/>
      <c r="J16" s="139"/>
      <c r="K16" s="1"/>
    </row>
    <row r="17" spans="1:11" ht="24.75" customHeight="1" x14ac:dyDescent="0.2">
      <c r="A17" s="111" t="s">
        <v>11</v>
      </c>
      <c r="B17" s="112"/>
      <c r="C17" s="112"/>
      <c r="D17" s="112"/>
      <c r="E17" s="112"/>
      <c r="F17" s="112"/>
      <c r="G17" s="112"/>
      <c r="H17" s="112"/>
      <c r="I17" s="112"/>
      <c r="J17" s="113"/>
    </row>
    <row r="18" spans="1:11" ht="24.75" customHeight="1" x14ac:dyDescent="0.2">
      <c r="A18" s="114" t="s">
        <v>12</v>
      </c>
      <c r="B18" s="115"/>
      <c r="C18" s="115"/>
      <c r="D18" s="115"/>
      <c r="E18" s="115"/>
      <c r="F18" s="115"/>
      <c r="G18" s="115"/>
      <c r="H18" s="115"/>
      <c r="I18" s="115"/>
      <c r="J18" s="116"/>
      <c r="K18" s="1"/>
    </row>
    <row r="19" spans="1:11" ht="54" customHeight="1" x14ac:dyDescent="0.2">
      <c r="A19" s="142" t="s">
        <v>13</v>
      </c>
      <c r="B19" s="143"/>
      <c r="C19" s="144" t="s">
        <v>14</v>
      </c>
      <c r="D19" s="145"/>
      <c r="E19" s="145"/>
      <c r="F19" s="145" t="s">
        <v>15</v>
      </c>
      <c r="G19" s="145"/>
      <c r="H19" s="143"/>
      <c r="I19" s="144" t="s">
        <v>16</v>
      </c>
      <c r="J19" s="146"/>
    </row>
    <row r="20" spans="1:11" s="8" customFormat="1" x14ac:dyDescent="0.2">
      <c r="A20" s="147">
        <v>98633000</v>
      </c>
      <c r="B20" s="99"/>
      <c r="C20" s="105">
        <v>98633000</v>
      </c>
      <c r="D20" s="106"/>
      <c r="E20" s="107"/>
      <c r="F20" s="105">
        <v>20350007.899999999</v>
      </c>
      <c r="G20" s="106"/>
      <c r="H20" s="107"/>
      <c r="I20" s="100">
        <f>+IF(F20&gt;0,F20/C20,0)</f>
        <v>0.20632047996106778</v>
      </c>
      <c r="J20" s="148"/>
      <c r="K20" s="7"/>
    </row>
    <row r="21" spans="1:11" ht="24.75" customHeight="1" x14ac:dyDescent="0.2">
      <c r="A21" s="114" t="s">
        <v>43</v>
      </c>
      <c r="B21" s="115"/>
      <c r="C21" s="115"/>
      <c r="D21" s="115"/>
      <c r="E21" s="115"/>
      <c r="F21" s="115"/>
      <c r="G21" s="115"/>
      <c r="H21" s="115"/>
      <c r="I21" s="115"/>
      <c r="J21" s="116"/>
      <c r="K21" s="1"/>
    </row>
    <row r="22" spans="1:11" ht="30" customHeight="1" x14ac:dyDescent="0.2">
      <c r="A22" s="18"/>
      <c r="B22" s="19"/>
      <c r="C22" s="102" t="s">
        <v>38</v>
      </c>
      <c r="D22" s="103"/>
      <c r="E22" s="102" t="s">
        <v>45</v>
      </c>
      <c r="F22" s="103"/>
      <c r="G22" s="102" t="s">
        <v>44</v>
      </c>
      <c r="H22" s="102"/>
      <c r="I22" s="102" t="s">
        <v>17</v>
      </c>
      <c r="J22" s="149"/>
    </row>
    <row r="23" spans="1:11" ht="38.25" x14ac:dyDescent="0.2">
      <c r="A23" s="9" t="s">
        <v>18</v>
      </c>
      <c r="B23" s="10" t="s">
        <v>19</v>
      </c>
      <c r="C23" s="10" t="s">
        <v>30</v>
      </c>
      <c r="D23" s="10" t="s">
        <v>31</v>
      </c>
      <c r="E23" s="10" t="s">
        <v>32</v>
      </c>
      <c r="F23" s="10" t="s">
        <v>33</v>
      </c>
      <c r="G23" s="10" t="s">
        <v>34</v>
      </c>
      <c r="H23" s="10" t="s">
        <v>35</v>
      </c>
      <c r="I23" s="10" t="s">
        <v>36</v>
      </c>
      <c r="J23" s="11" t="s">
        <v>37</v>
      </c>
    </row>
    <row r="24" spans="1:11" ht="80.25" customHeight="1" x14ac:dyDescent="0.2">
      <c r="A24" s="34" t="s">
        <v>122</v>
      </c>
      <c r="B24" s="33" t="s">
        <v>59</v>
      </c>
      <c r="C24" s="24">
        <v>216</v>
      </c>
      <c r="D24" s="73">
        <v>98633000</v>
      </c>
      <c r="E24" s="75">
        <v>54</v>
      </c>
      <c r="F24" s="74">
        <v>25480406.170000002</v>
      </c>
      <c r="G24" s="24">
        <v>56</v>
      </c>
      <c r="H24" s="22">
        <v>12421981.6</v>
      </c>
      <c r="I24" s="25">
        <f>IF(G24&gt;0,G24/E24,0)</f>
        <v>1.037037037037037</v>
      </c>
      <c r="J24" s="26">
        <f t="shared" ref="J24" si="0">IF(H24&gt;0,H24/F24,0)</f>
        <v>0.48751112981178973</v>
      </c>
    </row>
    <row r="25" spans="1:11" ht="24.75" customHeight="1" x14ac:dyDescent="0.2">
      <c r="A25" s="111" t="s">
        <v>20</v>
      </c>
      <c r="B25" s="112"/>
      <c r="C25" s="112"/>
      <c r="D25" s="112"/>
      <c r="E25" s="112"/>
      <c r="F25" s="112"/>
      <c r="G25" s="112"/>
      <c r="H25" s="112"/>
      <c r="I25" s="112"/>
      <c r="J25" s="113"/>
    </row>
    <row r="26" spans="1:11" ht="21.75" customHeight="1" x14ac:dyDescent="0.2">
      <c r="A26" s="114" t="s">
        <v>21</v>
      </c>
      <c r="B26" s="115"/>
      <c r="C26" s="115"/>
      <c r="D26" s="115"/>
      <c r="E26" s="115"/>
      <c r="F26" s="115"/>
      <c r="G26" s="115"/>
      <c r="H26" s="115"/>
      <c r="I26" s="115"/>
      <c r="J26" s="116"/>
      <c r="K26" s="1"/>
    </row>
    <row r="27" spans="1:11" ht="24" customHeight="1" x14ac:dyDescent="0.2">
      <c r="A27" s="30" t="s">
        <v>22</v>
      </c>
      <c r="B27" s="136" t="str">
        <f>+A24</f>
        <v>7749- Extranjeros residentes con estatus migratorio regulados a través de las naturalizaciones</v>
      </c>
      <c r="C27" s="136"/>
      <c r="D27" s="136"/>
      <c r="E27" s="136"/>
      <c r="F27" s="136"/>
      <c r="G27" s="136"/>
      <c r="H27" s="136"/>
      <c r="I27" s="136"/>
      <c r="J27" s="137"/>
    </row>
    <row r="28" spans="1:11" ht="39.75" customHeight="1" x14ac:dyDescent="0.2">
      <c r="A28" s="13" t="s">
        <v>23</v>
      </c>
      <c r="B28" s="138" t="s">
        <v>76</v>
      </c>
      <c r="C28" s="138"/>
      <c r="D28" s="138"/>
      <c r="E28" s="138"/>
      <c r="F28" s="138"/>
      <c r="G28" s="138"/>
      <c r="H28" s="138"/>
      <c r="I28" s="138"/>
      <c r="J28" s="139"/>
    </row>
    <row r="29" spans="1:11" ht="36.75" customHeight="1" x14ac:dyDescent="0.2">
      <c r="A29" s="13" t="s">
        <v>24</v>
      </c>
      <c r="B29" s="138" t="s">
        <v>97</v>
      </c>
      <c r="C29" s="138"/>
      <c r="D29" s="138"/>
      <c r="E29" s="138"/>
      <c r="F29" s="138"/>
      <c r="G29" s="138"/>
      <c r="H29" s="138"/>
      <c r="I29" s="138"/>
      <c r="J29" s="139"/>
    </row>
    <row r="30" spans="1:11" ht="57.75" customHeight="1" x14ac:dyDescent="0.2">
      <c r="A30" s="13" t="s">
        <v>25</v>
      </c>
      <c r="B30" s="140" t="s">
        <v>98</v>
      </c>
      <c r="C30" s="140"/>
      <c r="D30" s="140"/>
      <c r="E30" s="140"/>
      <c r="F30" s="140"/>
      <c r="G30" s="140"/>
      <c r="H30" s="140"/>
      <c r="I30" s="140"/>
      <c r="J30" s="141"/>
    </row>
    <row r="31" spans="1:11" ht="25.5" customHeight="1" x14ac:dyDescent="0.2">
      <c r="A31" s="111" t="s">
        <v>93</v>
      </c>
      <c r="B31" s="112"/>
      <c r="C31" s="112"/>
      <c r="D31" s="112"/>
      <c r="E31" s="112"/>
      <c r="F31" s="112"/>
      <c r="G31" s="112"/>
      <c r="H31" s="112"/>
      <c r="I31" s="112"/>
      <c r="J31" s="113"/>
    </row>
    <row r="32" spans="1:11" ht="24.75" customHeight="1" x14ac:dyDescent="0.2">
      <c r="A32" s="114" t="s">
        <v>26</v>
      </c>
      <c r="B32" s="115"/>
      <c r="C32" s="115"/>
      <c r="D32" s="115"/>
      <c r="E32" s="115"/>
      <c r="F32" s="115"/>
      <c r="G32" s="115"/>
      <c r="H32" s="115"/>
      <c r="I32" s="115"/>
      <c r="J32" s="116"/>
      <c r="K32" s="1"/>
    </row>
    <row r="33" spans="1:10" ht="27.75" customHeight="1" x14ac:dyDescent="0.2">
      <c r="A33" s="117"/>
      <c r="B33" s="118"/>
      <c r="C33" s="118"/>
      <c r="D33" s="118"/>
      <c r="E33" s="118"/>
      <c r="F33" s="118"/>
      <c r="G33" s="118"/>
      <c r="H33" s="118"/>
      <c r="I33" s="118"/>
      <c r="J33" s="119"/>
    </row>
    <row r="34" spans="1:10" x14ac:dyDescent="0.2">
      <c r="A34" s="12"/>
      <c r="B34" s="12"/>
      <c r="C34" s="12"/>
      <c r="D34" s="12"/>
      <c r="E34" s="12"/>
      <c r="F34" s="12"/>
      <c r="G34" s="12"/>
      <c r="H34" s="12"/>
      <c r="I34" s="12"/>
      <c r="J34" s="12"/>
    </row>
    <row r="36" spans="1:10" ht="15" thickBot="1" x14ac:dyDescent="0.25">
      <c r="A36" s="27" t="s">
        <v>39</v>
      </c>
      <c r="B36" s="28">
        <f>+A20</f>
        <v>98633000</v>
      </c>
      <c r="C36" s="29"/>
      <c r="D36" s="29"/>
      <c r="E36" s="29"/>
      <c r="F36" s="29"/>
      <c r="G36" s="108"/>
      <c r="H36" s="108"/>
      <c r="I36" s="108"/>
    </row>
    <row r="37" spans="1:10" x14ac:dyDescent="0.2">
      <c r="A37" s="27" t="s">
        <v>40</v>
      </c>
      <c r="B37" s="28">
        <f>+C20</f>
        <v>98633000</v>
      </c>
      <c r="C37" s="29"/>
      <c r="D37" s="29"/>
      <c r="E37" s="29"/>
      <c r="F37" s="29"/>
      <c r="G37" s="109" t="s">
        <v>55</v>
      </c>
      <c r="H37" s="109"/>
      <c r="I37" s="109"/>
    </row>
    <row r="38" spans="1:10" x14ac:dyDescent="0.2">
      <c r="A38" s="27" t="s">
        <v>41</v>
      </c>
      <c r="B38" s="28">
        <f>+F20</f>
        <v>20350007.899999999</v>
      </c>
      <c r="C38" s="29"/>
      <c r="D38" s="29"/>
      <c r="E38" s="29"/>
      <c r="F38" s="29"/>
      <c r="G38" s="110" t="s">
        <v>42</v>
      </c>
      <c r="H38" s="110"/>
      <c r="I38" s="110"/>
    </row>
  </sheetData>
  <mergeCells count="43">
    <mergeCell ref="B5:J5"/>
    <mergeCell ref="A1:J1"/>
    <mergeCell ref="A2:J2"/>
    <mergeCell ref="B3:J3"/>
    <mergeCell ref="B4:J4"/>
    <mergeCell ref="A17:J17"/>
    <mergeCell ref="B6:J6"/>
    <mergeCell ref="B7:J7"/>
    <mergeCell ref="A8:J8"/>
    <mergeCell ref="C9:J9"/>
    <mergeCell ref="C10:J10"/>
    <mergeCell ref="C11:J11"/>
    <mergeCell ref="A12:J12"/>
    <mergeCell ref="B13:J13"/>
    <mergeCell ref="B14:J14"/>
    <mergeCell ref="B15:J15"/>
    <mergeCell ref="B16:J16"/>
    <mergeCell ref="A25:J25"/>
    <mergeCell ref="A18:J18"/>
    <mergeCell ref="A19:B19"/>
    <mergeCell ref="C19:E19"/>
    <mergeCell ref="F19:H19"/>
    <mergeCell ref="I19:J19"/>
    <mergeCell ref="A20:B20"/>
    <mergeCell ref="C20:E20"/>
    <mergeCell ref="F20:H20"/>
    <mergeCell ref="I20:J20"/>
    <mergeCell ref="A21:J21"/>
    <mergeCell ref="C22:D22"/>
    <mergeCell ref="E22:F22"/>
    <mergeCell ref="G22:H22"/>
    <mergeCell ref="I22:J22"/>
    <mergeCell ref="A26:J26"/>
    <mergeCell ref="B27:J27"/>
    <mergeCell ref="B28:J28"/>
    <mergeCell ref="B29:J29"/>
    <mergeCell ref="B30:J30"/>
    <mergeCell ref="G36:I36"/>
    <mergeCell ref="G37:I37"/>
    <mergeCell ref="G38:I38"/>
    <mergeCell ref="A31:J31"/>
    <mergeCell ref="A32:J32"/>
    <mergeCell ref="A33:J33"/>
  </mergeCells>
  <dataValidations xWindow="1371" yWindow="335" count="16">
    <dataValidation allowBlank="1" sqref="A3"/>
    <dataValidation allowBlank="1" showInputMessage="1" prompt="Nombre del capítulo" sqref="B3:J5"/>
    <dataValidation allowBlank="1" showInputMessage="1" showErrorMessage="1" prompt="¿A quién va dirigido el programa?, ¿qué característica tiene esta población que requiere ser beneficiada?" sqref="B15:J15"/>
    <dataValidation allowBlank="1" showInputMessage="1" showErrorMessage="1" prompt="Nombre del producto" sqref="B27:J27"/>
    <dataValidation allowBlank="1" showInputMessage="1" showErrorMessage="1" prompt="¿En qué consiste el producto? su objetivo" sqref="B28:J28"/>
    <dataValidation allowBlank="1" showInputMessage="1" showErrorMessage="1" prompt="1. Describir lo plasmado en el presupuesto_x000a_2. Describir lo alcanzado en términos financieros y de producción " sqref="B29:J29"/>
    <dataValidation allowBlank="1" showInputMessage="1" showErrorMessage="1" prompt="De existir desvío, explicar razones." sqref="B30:J30"/>
    <dataValidation allowBlank="1" showInputMessage="1" showErrorMessage="1" prompt="Oportunidades de mejora identificadas" sqref="A33:J34"/>
    <dataValidation allowBlank="1" showInputMessage="1" showErrorMessage="1" prompt="Presupuesto del programa" sqref="A20:C20 F20"/>
    <dataValidation allowBlank="1" showInputMessage="1" showErrorMessage="1" prompt="¿En qué consiste el programa?" sqref="B14:J14"/>
    <dataValidation allowBlank="1" showInputMessage="1" showErrorMessage="1" prompt="Nombre de cada producto" sqref="A23:A24"/>
    <dataValidation allowBlank="1" showInputMessage="1" showErrorMessage="1" prompt="Nombre del indicador" sqref="B23:B24"/>
    <dataValidation allowBlank="1" showInputMessage="1" showErrorMessage="1" prompt="Meta anual del indicador" sqref="E23:E24 C23:C24"/>
    <dataValidation allowBlank="1" showInputMessage="1" showErrorMessage="1" prompt="Monto presupuestado para el producto" sqref="F23:F24 D23:D24"/>
    <dataValidation allowBlank="1" showInputMessage="1" showErrorMessage="1" prompt="Meta alcanzada en el trimestre" sqref="G23:G24"/>
    <dataValidation allowBlank="1" showInputMessage="1" showErrorMessage="1" prompt="Monto ejecutado en el trimestre" sqref="H23:H24"/>
  </dataValidations>
  <pageMargins left="0.7" right="0.7" top="1.8729166666666666" bottom="0.75" header="0.20541666666666666" footer="0.3"/>
  <pageSetup scale="58" fitToHeight="0" orientation="portrait" r:id="rId1"/>
  <headerFooter>
    <oddHeader>&amp;C
&amp;G
&amp;"Verdana,Negrita"&amp;10INFORME DE EVALUACIÓN TRIMESTRAL DE LAS
METAS FÍSICAS-FINANCIERAS
ABRIL-JUNIO 2023&amp;R
&amp;"Verdana,Negrita"&amp;10INF-PPP-05
Versión: 01</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9"/>
  <sheetViews>
    <sheetView view="pageLayout" topLeftCell="A31" zoomScale="85" zoomScaleNormal="100" zoomScaleSheetLayoutView="85" zoomScalePageLayoutView="85" workbookViewId="0">
      <selection activeCell="A4" sqref="A4"/>
    </sheetView>
  </sheetViews>
  <sheetFormatPr baseColWidth="10" defaultRowHeight="14.25" x14ac:dyDescent="0.2"/>
  <cols>
    <col min="1" max="1" width="29.5703125" style="3" customWidth="1"/>
    <col min="2" max="2" width="17.85546875" style="3" bestFit="1" customWidth="1"/>
    <col min="3" max="3" width="12.7109375" style="3" customWidth="1"/>
    <col min="4" max="4" width="15" style="3" bestFit="1" customWidth="1"/>
    <col min="5" max="5" width="12.7109375" style="3" customWidth="1"/>
    <col min="6" max="6" width="18.42578125" style="3" customWidth="1"/>
    <col min="7" max="7" width="12.7109375" style="3" customWidth="1"/>
    <col min="8" max="8" width="15" style="3" bestFit="1" customWidth="1"/>
    <col min="9" max="10" width="12.7109375" style="3" customWidth="1"/>
    <col min="11" max="11" width="11.42578125" style="3"/>
    <col min="12" max="16384" width="11.42578125" style="2"/>
  </cols>
  <sheetData>
    <row r="1" spans="1:11" ht="26.25" customHeight="1" x14ac:dyDescent="0.2">
      <c r="A1" s="111" t="s">
        <v>70</v>
      </c>
      <c r="B1" s="112"/>
      <c r="C1" s="112"/>
      <c r="D1" s="112"/>
      <c r="E1" s="112"/>
      <c r="F1" s="112"/>
      <c r="G1" s="112"/>
      <c r="H1" s="112"/>
      <c r="I1" s="112"/>
      <c r="J1" s="113"/>
      <c r="K1" s="1"/>
    </row>
    <row r="2" spans="1:11" ht="26.25" customHeight="1" x14ac:dyDescent="0.2">
      <c r="A2" s="114" t="s">
        <v>0</v>
      </c>
      <c r="B2" s="115"/>
      <c r="C2" s="115"/>
      <c r="D2" s="115"/>
      <c r="E2" s="115"/>
      <c r="F2" s="115"/>
      <c r="G2" s="115"/>
      <c r="H2" s="115"/>
      <c r="I2" s="115"/>
      <c r="J2" s="116"/>
      <c r="K2" s="1"/>
    </row>
    <row r="3" spans="1:11" ht="21" customHeight="1" x14ac:dyDescent="0.2">
      <c r="A3" s="14" t="s">
        <v>1</v>
      </c>
      <c r="B3" s="132" t="s">
        <v>46</v>
      </c>
      <c r="C3" s="132"/>
      <c r="D3" s="132"/>
      <c r="E3" s="132"/>
      <c r="F3" s="132"/>
      <c r="G3" s="132"/>
      <c r="H3" s="132"/>
      <c r="I3" s="132"/>
      <c r="J3" s="132"/>
      <c r="K3" s="1"/>
    </row>
    <row r="4" spans="1:11" ht="21" customHeight="1" x14ac:dyDescent="0.2">
      <c r="A4" s="76" t="s">
        <v>27</v>
      </c>
      <c r="B4" s="132" t="s">
        <v>47</v>
      </c>
      <c r="C4" s="132"/>
      <c r="D4" s="132"/>
      <c r="E4" s="132"/>
      <c r="F4" s="132"/>
      <c r="G4" s="132"/>
      <c r="H4" s="132"/>
      <c r="I4" s="132"/>
      <c r="J4" s="132"/>
      <c r="K4" s="1"/>
    </row>
    <row r="5" spans="1:11" ht="21" customHeight="1" x14ac:dyDescent="0.2">
      <c r="A5" s="76" t="s">
        <v>28</v>
      </c>
      <c r="B5" s="132" t="s">
        <v>48</v>
      </c>
      <c r="C5" s="132"/>
      <c r="D5" s="132"/>
      <c r="E5" s="132"/>
      <c r="F5" s="132"/>
      <c r="G5" s="132"/>
      <c r="H5" s="132"/>
      <c r="I5" s="132"/>
      <c r="J5" s="132"/>
      <c r="K5" s="1"/>
    </row>
    <row r="6" spans="1:11" ht="46.5" customHeight="1" x14ac:dyDescent="0.2">
      <c r="A6" s="14" t="s">
        <v>2</v>
      </c>
      <c r="B6" s="134" t="s">
        <v>123</v>
      </c>
      <c r="C6" s="134"/>
      <c r="D6" s="134"/>
      <c r="E6" s="134"/>
      <c r="F6" s="134"/>
      <c r="G6" s="134"/>
      <c r="H6" s="134"/>
      <c r="I6" s="134"/>
      <c r="J6" s="134"/>
    </row>
    <row r="7" spans="1:11" ht="51" customHeight="1" x14ac:dyDescent="0.2">
      <c r="A7" s="14" t="s">
        <v>3</v>
      </c>
      <c r="B7" s="134" t="s">
        <v>57</v>
      </c>
      <c r="C7" s="134"/>
      <c r="D7" s="134"/>
      <c r="E7" s="134"/>
      <c r="F7" s="134"/>
      <c r="G7" s="134"/>
      <c r="H7" s="134"/>
      <c r="I7" s="134"/>
      <c r="J7" s="134"/>
    </row>
    <row r="8" spans="1:11" ht="26.25" customHeight="1" x14ac:dyDescent="0.2">
      <c r="A8" s="111" t="s">
        <v>4</v>
      </c>
      <c r="B8" s="112"/>
      <c r="C8" s="112"/>
      <c r="D8" s="112"/>
      <c r="E8" s="112"/>
      <c r="F8" s="112"/>
      <c r="G8" s="112"/>
      <c r="H8" s="112"/>
      <c r="I8" s="112"/>
      <c r="J8" s="113"/>
    </row>
    <row r="9" spans="1:11" ht="21" customHeight="1" x14ac:dyDescent="0.2">
      <c r="A9" s="16" t="s">
        <v>5</v>
      </c>
      <c r="B9" s="4">
        <v>1</v>
      </c>
      <c r="C9" s="125" t="str">
        <f>IFERROR(VLOOKUP(B9,'[1]Validacion datos'!A2:B5,2,FALSE),"")</f>
        <v>DESARROLLO INSTITUCIONAL</v>
      </c>
      <c r="D9" s="125"/>
      <c r="E9" s="125"/>
      <c r="F9" s="125"/>
      <c r="G9" s="125"/>
      <c r="H9" s="125"/>
      <c r="I9" s="125"/>
      <c r="J9" s="125"/>
    </row>
    <row r="10" spans="1:11" ht="21" customHeight="1" x14ac:dyDescent="0.2">
      <c r="A10" s="16" t="s">
        <v>6</v>
      </c>
      <c r="B10" s="5">
        <v>1.2</v>
      </c>
      <c r="C10" s="125" t="str">
        <f>IFERROR(VLOOKUP(B10,'[1]Validacion datos'!A8:B26,2,FALSE),"")</f>
        <v>Imperio de la ley y seguridad ciudadana</v>
      </c>
      <c r="D10" s="125"/>
      <c r="E10" s="125"/>
      <c r="F10" s="125"/>
      <c r="G10" s="125"/>
      <c r="H10" s="125"/>
      <c r="I10" s="125"/>
      <c r="J10" s="125"/>
    </row>
    <row r="11" spans="1:11" ht="49.5" customHeight="1" x14ac:dyDescent="0.2">
      <c r="A11" s="31" t="s">
        <v>7</v>
      </c>
      <c r="B11" s="6" t="s">
        <v>72</v>
      </c>
      <c r="C11" s="150"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51"/>
      <c r="E11" s="151"/>
      <c r="F11" s="151"/>
      <c r="G11" s="151"/>
      <c r="H11" s="151"/>
      <c r="I11" s="151"/>
      <c r="J11" s="152"/>
    </row>
    <row r="12" spans="1:11" ht="15" x14ac:dyDescent="0.2">
      <c r="A12" s="111" t="s">
        <v>8</v>
      </c>
      <c r="B12" s="112"/>
      <c r="C12" s="112"/>
      <c r="D12" s="112"/>
      <c r="E12" s="112"/>
      <c r="F12" s="112"/>
      <c r="G12" s="112"/>
      <c r="H12" s="112"/>
      <c r="I12" s="112"/>
      <c r="J12" s="113"/>
    </row>
    <row r="13" spans="1:11" ht="25.5" customHeight="1" x14ac:dyDescent="0.2">
      <c r="A13" s="14" t="s">
        <v>9</v>
      </c>
      <c r="B13" s="153" t="s">
        <v>61</v>
      </c>
      <c r="C13" s="153"/>
      <c r="D13" s="153"/>
      <c r="E13" s="153"/>
      <c r="F13" s="153"/>
      <c r="G13" s="153"/>
      <c r="H13" s="153"/>
      <c r="I13" s="153"/>
      <c r="J13" s="154"/>
    </row>
    <row r="14" spans="1:11" ht="62.25" customHeight="1" x14ac:dyDescent="0.2">
      <c r="A14" s="17" t="s">
        <v>10</v>
      </c>
      <c r="B14" s="138" t="s">
        <v>87</v>
      </c>
      <c r="C14" s="138"/>
      <c r="D14" s="138"/>
      <c r="E14" s="138"/>
      <c r="F14" s="138"/>
      <c r="G14" s="138"/>
      <c r="H14" s="138"/>
      <c r="I14" s="138"/>
      <c r="J14" s="139"/>
    </row>
    <row r="15" spans="1:11" ht="27.75" customHeight="1" x14ac:dyDescent="0.2">
      <c r="A15" s="17" t="s">
        <v>94</v>
      </c>
      <c r="B15" s="138" t="s">
        <v>88</v>
      </c>
      <c r="C15" s="138"/>
      <c r="D15" s="138"/>
      <c r="E15" s="138"/>
      <c r="F15" s="138"/>
      <c r="G15" s="138"/>
      <c r="H15" s="138"/>
      <c r="I15" s="138"/>
      <c r="J15" s="139"/>
    </row>
    <row r="16" spans="1:11" ht="41.25" customHeight="1" x14ac:dyDescent="0.2">
      <c r="A16" s="17" t="s">
        <v>29</v>
      </c>
      <c r="B16" s="138" t="s">
        <v>89</v>
      </c>
      <c r="C16" s="138"/>
      <c r="D16" s="138"/>
      <c r="E16" s="138"/>
      <c r="F16" s="138"/>
      <c r="G16" s="138"/>
      <c r="H16" s="138"/>
      <c r="I16" s="138"/>
      <c r="J16" s="139"/>
      <c r="K16" s="1"/>
    </row>
    <row r="17" spans="1:11" ht="26.25" customHeight="1" x14ac:dyDescent="0.2">
      <c r="A17" s="111" t="s">
        <v>11</v>
      </c>
      <c r="B17" s="112"/>
      <c r="C17" s="112"/>
      <c r="D17" s="112"/>
      <c r="E17" s="112"/>
      <c r="F17" s="112"/>
      <c r="G17" s="112"/>
      <c r="H17" s="112"/>
      <c r="I17" s="112"/>
      <c r="J17" s="113"/>
    </row>
    <row r="18" spans="1:11" ht="26.25" customHeight="1" x14ac:dyDescent="0.2">
      <c r="A18" s="114" t="s">
        <v>12</v>
      </c>
      <c r="B18" s="115"/>
      <c r="C18" s="115"/>
      <c r="D18" s="115"/>
      <c r="E18" s="115"/>
      <c r="F18" s="115"/>
      <c r="G18" s="115"/>
      <c r="H18" s="115"/>
      <c r="I18" s="115"/>
      <c r="J18" s="116"/>
      <c r="K18" s="1"/>
    </row>
    <row r="19" spans="1:11" ht="45" customHeight="1" x14ac:dyDescent="0.2">
      <c r="A19" s="155" t="s">
        <v>13</v>
      </c>
      <c r="B19" s="121"/>
      <c r="C19" s="122" t="s">
        <v>14</v>
      </c>
      <c r="D19" s="124"/>
      <c r="E19" s="124"/>
      <c r="F19" s="124" t="s">
        <v>15</v>
      </c>
      <c r="G19" s="124"/>
      <c r="H19" s="121"/>
      <c r="I19" s="122" t="s">
        <v>16</v>
      </c>
      <c r="J19" s="156"/>
    </row>
    <row r="20" spans="1:11" s="8" customFormat="1" x14ac:dyDescent="0.2">
      <c r="A20" s="147">
        <v>44136888</v>
      </c>
      <c r="B20" s="99"/>
      <c r="C20" s="105">
        <v>44136888</v>
      </c>
      <c r="D20" s="106"/>
      <c r="E20" s="107"/>
      <c r="F20" s="105">
        <v>20991165</v>
      </c>
      <c r="G20" s="106"/>
      <c r="H20" s="107"/>
      <c r="I20" s="100">
        <f>+IF(F20&gt;0,F20/C20,0)</f>
        <v>0.47559232087228259</v>
      </c>
      <c r="J20" s="148"/>
      <c r="K20" s="7"/>
    </row>
    <row r="21" spans="1:11" ht="26.25" customHeight="1" x14ac:dyDescent="0.2">
      <c r="A21" s="114" t="s">
        <v>43</v>
      </c>
      <c r="B21" s="115"/>
      <c r="C21" s="115"/>
      <c r="D21" s="115"/>
      <c r="E21" s="115"/>
      <c r="F21" s="115"/>
      <c r="G21" s="115"/>
      <c r="H21" s="115"/>
      <c r="I21" s="115"/>
      <c r="J21" s="116"/>
      <c r="K21" s="1"/>
    </row>
    <row r="22" spans="1:11" ht="30" customHeight="1" x14ac:dyDescent="0.2">
      <c r="A22" s="18"/>
      <c r="B22" s="19"/>
      <c r="C22" s="102" t="s">
        <v>38</v>
      </c>
      <c r="D22" s="103"/>
      <c r="E22" s="102" t="s">
        <v>45</v>
      </c>
      <c r="F22" s="103"/>
      <c r="G22" s="102" t="s">
        <v>44</v>
      </c>
      <c r="H22" s="102"/>
      <c r="I22" s="102" t="s">
        <v>17</v>
      </c>
      <c r="J22" s="149"/>
    </row>
    <row r="23" spans="1:11" ht="38.25" x14ac:dyDescent="0.2">
      <c r="A23" s="9" t="s">
        <v>18</v>
      </c>
      <c r="B23" s="10" t="s">
        <v>19</v>
      </c>
      <c r="C23" s="10" t="s">
        <v>30</v>
      </c>
      <c r="D23" s="10" t="s">
        <v>31</v>
      </c>
      <c r="E23" s="10" t="s">
        <v>32</v>
      </c>
      <c r="F23" s="10" t="s">
        <v>33</v>
      </c>
      <c r="G23" s="10" t="s">
        <v>34</v>
      </c>
      <c r="H23" s="10" t="s">
        <v>35</v>
      </c>
      <c r="I23" s="10" t="s">
        <v>36</v>
      </c>
      <c r="J23" s="11" t="s">
        <v>37</v>
      </c>
    </row>
    <row r="24" spans="1:11" ht="72" customHeight="1" x14ac:dyDescent="0.2">
      <c r="A24" s="34" t="s">
        <v>124</v>
      </c>
      <c r="B24" s="33" t="s">
        <v>60</v>
      </c>
      <c r="C24" s="21">
        <v>2000</v>
      </c>
      <c r="D24" s="22">
        <v>44136888</v>
      </c>
      <c r="E24" s="36">
        <v>0</v>
      </c>
      <c r="F24" s="23">
        <v>11409222</v>
      </c>
      <c r="G24" s="24">
        <v>0</v>
      </c>
      <c r="H24" s="22">
        <v>10454651.5</v>
      </c>
      <c r="I24" s="25">
        <f>IF(G24&gt;0,G24/E24,0)</f>
        <v>0</v>
      </c>
      <c r="J24" s="26">
        <f>IF(H24&gt;0,H24/F24,0)</f>
        <v>0.91633342746770985</v>
      </c>
    </row>
    <row r="25" spans="1:11" ht="26.25" customHeight="1" x14ac:dyDescent="0.2">
      <c r="A25" s="111" t="s">
        <v>20</v>
      </c>
      <c r="B25" s="112"/>
      <c r="C25" s="112"/>
      <c r="D25" s="112"/>
      <c r="E25" s="112"/>
      <c r="F25" s="112"/>
      <c r="G25" s="112"/>
      <c r="H25" s="112"/>
      <c r="I25" s="112"/>
      <c r="J25" s="113"/>
    </row>
    <row r="26" spans="1:11" ht="26.25" customHeight="1" x14ac:dyDescent="0.2">
      <c r="A26" s="114" t="s">
        <v>21</v>
      </c>
      <c r="B26" s="115"/>
      <c r="C26" s="115"/>
      <c r="D26" s="115"/>
      <c r="E26" s="115"/>
      <c r="F26" s="115"/>
      <c r="G26" s="115"/>
      <c r="H26" s="115"/>
      <c r="I26" s="115"/>
      <c r="J26" s="116"/>
      <c r="K26" s="1"/>
    </row>
    <row r="27" spans="1:11" ht="25.5" customHeight="1" x14ac:dyDescent="0.2">
      <c r="A27" s="30" t="s">
        <v>22</v>
      </c>
      <c r="B27" s="136" t="str">
        <f>+A24</f>
        <v>7750- Jóvenes estudiantes reciben formación como Policías Auxiliares.</v>
      </c>
      <c r="C27" s="136"/>
      <c r="D27" s="136"/>
      <c r="E27" s="136"/>
      <c r="F27" s="136"/>
      <c r="G27" s="136"/>
      <c r="H27" s="136"/>
      <c r="I27" s="136"/>
      <c r="J27" s="137"/>
    </row>
    <row r="28" spans="1:11" ht="60" customHeight="1" x14ac:dyDescent="0.2">
      <c r="A28" s="13" t="s">
        <v>23</v>
      </c>
      <c r="B28" s="138" t="s">
        <v>75</v>
      </c>
      <c r="C28" s="138"/>
      <c r="D28" s="138"/>
      <c r="E28" s="138"/>
      <c r="F28" s="138"/>
      <c r="G28" s="138"/>
      <c r="H28" s="138"/>
      <c r="I28" s="138"/>
      <c r="J28" s="139"/>
    </row>
    <row r="29" spans="1:11" ht="31.5" customHeight="1" x14ac:dyDescent="0.2">
      <c r="A29" s="13" t="s">
        <v>24</v>
      </c>
      <c r="B29" s="138" t="s">
        <v>64</v>
      </c>
      <c r="C29" s="138"/>
      <c r="D29" s="138"/>
      <c r="E29" s="138"/>
      <c r="F29" s="138"/>
      <c r="G29" s="138"/>
      <c r="H29" s="138"/>
      <c r="I29" s="138"/>
      <c r="J29" s="139"/>
    </row>
    <row r="30" spans="1:11" ht="75" customHeight="1" x14ac:dyDescent="0.2">
      <c r="A30" s="13" t="s">
        <v>25</v>
      </c>
      <c r="B30" s="140" t="s">
        <v>125</v>
      </c>
      <c r="C30" s="140"/>
      <c r="D30" s="140"/>
      <c r="E30" s="140"/>
      <c r="F30" s="140"/>
      <c r="G30" s="140"/>
      <c r="H30" s="140"/>
      <c r="I30" s="140"/>
      <c r="J30" s="141"/>
    </row>
    <row r="31" spans="1:11" ht="15" x14ac:dyDescent="0.2">
      <c r="A31" s="111" t="s">
        <v>93</v>
      </c>
      <c r="B31" s="112"/>
      <c r="C31" s="112"/>
      <c r="D31" s="112"/>
      <c r="E31" s="112"/>
      <c r="F31" s="112"/>
      <c r="G31" s="112"/>
      <c r="H31" s="112"/>
      <c r="I31" s="112"/>
      <c r="J31" s="113"/>
    </row>
    <row r="32" spans="1:11" ht="15" customHeight="1" x14ac:dyDescent="0.2">
      <c r="A32" s="114" t="s">
        <v>26</v>
      </c>
      <c r="B32" s="115"/>
      <c r="C32" s="115"/>
      <c r="D32" s="115"/>
      <c r="E32" s="115"/>
      <c r="F32" s="115"/>
      <c r="G32" s="115"/>
      <c r="H32" s="115"/>
      <c r="I32" s="115"/>
      <c r="J32" s="116"/>
      <c r="K32" s="1"/>
    </row>
    <row r="33" spans="1:10" ht="12" customHeight="1" x14ac:dyDescent="0.2">
      <c r="A33" s="117"/>
      <c r="B33" s="118"/>
      <c r="C33" s="118"/>
      <c r="D33" s="118"/>
      <c r="E33" s="118"/>
      <c r="F33" s="118"/>
      <c r="G33" s="118"/>
      <c r="H33" s="118"/>
      <c r="I33" s="118"/>
      <c r="J33" s="119"/>
    </row>
    <row r="34" spans="1:10" x14ac:dyDescent="0.2">
      <c r="A34" s="12"/>
      <c r="B34" s="12"/>
      <c r="C34" s="12"/>
      <c r="D34" s="12"/>
      <c r="E34" s="12"/>
      <c r="F34" s="12"/>
      <c r="G34" s="12"/>
      <c r="H34" s="12"/>
      <c r="I34" s="12"/>
      <c r="J34" s="12"/>
    </row>
    <row r="35" spans="1:10" x14ac:dyDescent="0.2">
      <c r="A35" s="29"/>
      <c r="B35" s="29"/>
      <c r="C35" s="29"/>
      <c r="D35" s="29"/>
      <c r="E35" s="29"/>
      <c r="F35" s="29"/>
      <c r="G35" s="29"/>
      <c r="H35" s="29"/>
      <c r="I35" s="29"/>
    </row>
    <row r="36" spans="1:10" ht="15" thickBot="1" x14ac:dyDescent="0.25">
      <c r="A36" s="27" t="s">
        <v>39</v>
      </c>
      <c r="B36" s="28">
        <f>+A20</f>
        <v>44136888</v>
      </c>
      <c r="C36" s="29"/>
      <c r="D36" s="29"/>
      <c r="E36" s="29"/>
      <c r="F36" s="29"/>
      <c r="G36" s="108"/>
      <c r="H36" s="108"/>
      <c r="I36" s="108"/>
    </row>
    <row r="37" spans="1:10" x14ac:dyDescent="0.2">
      <c r="A37" s="27" t="s">
        <v>40</v>
      </c>
      <c r="B37" s="28">
        <f>+C20</f>
        <v>44136888</v>
      </c>
      <c r="C37" s="29"/>
      <c r="D37" s="29"/>
      <c r="E37" s="29"/>
      <c r="F37" s="29"/>
      <c r="G37" s="109" t="s">
        <v>55</v>
      </c>
      <c r="H37" s="109"/>
      <c r="I37" s="109"/>
    </row>
    <row r="38" spans="1:10" x14ac:dyDescent="0.2">
      <c r="A38" s="27" t="s">
        <v>41</v>
      </c>
      <c r="B38" s="28">
        <f>+F20</f>
        <v>20991165</v>
      </c>
      <c r="C38" s="29"/>
      <c r="D38" s="29"/>
      <c r="E38" s="29"/>
      <c r="F38" s="29"/>
      <c r="G38" s="110" t="s">
        <v>42</v>
      </c>
      <c r="H38" s="110"/>
      <c r="I38" s="110"/>
    </row>
    <row r="39" spans="1:10" x14ac:dyDescent="0.2">
      <c r="A39" s="29"/>
      <c r="B39" s="29"/>
      <c r="C39" s="29"/>
      <c r="D39" s="29"/>
      <c r="E39" s="29"/>
      <c r="F39" s="29"/>
      <c r="G39" s="29"/>
      <c r="H39" s="29"/>
      <c r="I39" s="29"/>
    </row>
  </sheetData>
  <mergeCells count="43">
    <mergeCell ref="C11:J11"/>
    <mergeCell ref="A1:J1"/>
    <mergeCell ref="A2:J2"/>
    <mergeCell ref="B3:J3"/>
    <mergeCell ref="B4:J4"/>
    <mergeCell ref="B5:J5"/>
    <mergeCell ref="B6:J6"/>
    <mergeCell ref="B7:J7"/>
    <mergeCell ref="A8:J8"/>
    <mergeCell ref="C9:J9"/>
    <mergeCell ref="C10:J10"/>
    <mergeCell ref="A20:B20"/>
    <mergeCell ref="C20:E20"/>
    <mergeCell ref="F20:H20"/>
    <mergeCell ref="I20:J20"/>
    <mergeCell ref="A12:J12"/>
    <mergeCell ref="B13:J13"/>
    <mergeCell ref="B14:J14"/>
    <mergeCell ref="B15:J15"/>
    <mergeCell ref="B16:J16"/>
    <mergeCell ref="A17:J17"/>
    <mergeCell ref="A18:J18"/>
    <mergeCell ref="A19:B19"/>
    <mergeCell ref="C19:E19"/>
    <mergeCell ref="F19:H19"/>
    <mergeCell ref="I19:J19"/>
    <mergeCell ref="A31:J31"/>
    <mergeCell ref="A21:J21"/>
    <mergeCell ref="C22:D22"/>
    <mergeCell ref="E22:F22"/>
    <mergeCell ref="G22:H22"/>
    <mergeCell ref="I22:J22"/>
    <mergeCell ref="A25:J25"/>
    <mergeCell ref="A26:J26"/>
    <mergeCell ref="B27:J27"/>
    <mergeCell ref="B28:J28"/>
    <mergeCell ref="B29:J29"/>
    <mergeCell ref="B30:J30"/>
    <mergeCell ref="A32:J32"/>
    <mergeCell ref="A33:J33"/>
    <mergeCell ref="G36:I36"/>
    <mergeCell ref="G37:I37"/>
    <mergeCell ref="G38:I38"/>
  </mergeCells>
  <dataValidations disablePrompts="1" xWindow="994" yWindow="879" count="16">
    <dataValidation allowBlank="1" showInputMessage="1" showErrorMessage="1" prompt="Monto ejecutado en el trimestre" sqref="H23:H24"/>
    <dataValidation allowBlank="1" showInputMessage="1" showErrorMessage="1" prompt="Meta alcanzada en el trimestre" sqref="G23:G24"/>
    <dataValidation allowBlank="1" showInputMessage="1" showErrorMessage="1" prompt="Monto presupuestado para el producto" sqref="F23:F24 D23:D24"/>
    <dataValidation allowBlank="1" showInputMessage="1" showErrorMessage="1" prompt="Meta anual del indicador" sqref="E23:E24 C23:C24"/>
    <dataValidation allowBlank="1" showInputMessage="1" showErrorMessage="1" prompt="Nombre del indicador" sqref="B23:B24"/>
    <dataValidation allowBlank="1" showInputMessage="1" showErrorMessage="1" prompt="Nombre de cada producto" sqref="A23:A24"/>
    <dataValidation allowBlank="1" showInputMessage="1" showErrorMessage="1" prompt="¿En qué consiste el programa?" sqref="B14:J14"/>
    <dataValidation allowBlank="1" showInputMessage="1" showErrorMessage="1" prompt="Presupuesto del programa" sqref="A20:C20 F20"/>
    <dataValidation allowBlank="1" showInputMessage="1" showErrorMessage="1" prompt="Oportunidades de mejora identificadas" sqref="A33:J34"/>
    <dataValidation allowBlank="1" showInputMessage="1" showErrorMessage="1" prompt="De existir desvío, explicar razones." sqref="B30:J30"/>
    <dataValidation allowBlank="1" showInputMessage="1" showErrorMessage="1" prompt="1. Describir lo plasmado en el presupuesto_x000a_2. Describir lo alcanzado en términos financieros y de producción " sqref="B29:J29"/>
    <dataValidation allowBlank="1" showInputMessage="1" showErrorMessage="1" prompt="¿En qué consiste el producto? su objetivo" sqref="B28:J28"/>
    <dataValidation allowBlank="1" showInputMessage="1" showErrorMessage="1" prompt="Nombre del producto" sqref="B27:J27"/>
    <dataValidation allowBlank="1" showInputMessage="1" showErrorMessage="1" prompt="¿A quién va dirigido el programa?, ¿qué característica tiene esta población que requiere ser beneficiada?" sqref="B15:J15"/>
    <dataValidation allowBlank="1" showInputMessage="1" prompt="Nombre del capítulo" sqref="B3:J5"/>
    <dataValidation allowBlank="1" sqref="A3"/>
  </dataValidations>
  <pageMargins left="0.7" right="0.7" top="1.7362745098039216" bottom="0.75" header="0.14411764705882352" footer="0.3"/>
  <pageSetup scale="56" fitToHeight="0" orientation="portrait" r:id="rId1"/>
  <headerFooter>
    <oddHeader>&amp;C
&amp;G
&amp;"Verdana,Negrita"&amp;10INFORME DE EVALUACIÓN TRIMESTRAL DE LAS
METAS FÍSICAS-FINANCIERAS
ABRIL-JUNIO 2023&amp;R
&amp;"Verdana,Negrita"&amp;10INF-PPP-05
Versión: 01</oddHeader>
  </headerFooter>
  <legacy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9"/>
  <sheetViews>
    <sheetView view="pageLayout" topLeftCell="A4" zoomScaleNormal="100" zoomScaleSheetLayoutView="85" workbookViewId="0">
      <selection activeCell="B16" sqref="B16:J16"/>
    </sheetView>
  </sheetViews>
  <sheetFormatPr baseColWidth="10" defaultRowHeight="14.25" x14ac:dyDescent="0.2"/>
  <cols>
    <col min="1" max="1" width="31.85546875" style="3" bestFit="1" customWidth="1"/>
    <col min="2" max="2" width="21.5703125" style="3" bestFit="1" customWidth="1"/>
    <col min="3" max="3" width="12.7109375" style="3" customWidth="1"/>
    <col min="4" max="4" width="16.140625" style="3" bestFit="1" customWidth="1"/>
    <col min="5" max="5" width="9.5703125" style="3" bestFit="1" customWidth="1"/>
    <col min="6" max="6" width="15" style="3" bestFit="1" customWidth="1"/>
    <col min="7" max="7" width="12.7109375" style="3" customWidth="1"/>
    <col min="8" max="8" width="15" style="3" bestFit="1" customWidth="1"/>
    <col min="9" max="10" width="12.7109375" style="3" customWidth="1"/>
    <col min="11" max="11" width="11.42578125" style="3"/>
    <col min="12" max="16384" width="11.42578125" style="2"/>
  </cols>
  <sheetData>
    <row r="1" spans="1:11" ht="15" x14ac:dyDescent="0.2">
      <c r="A1" s="89" t="s">
        <v>70</v>
      </c>
      <c r="B1" s="90"/>
      <c r="C1" s="90"/>
      <c r="D1" s="90"/>
      <c r="E1" s="90"/>
      <c r="F1" s="90"/>
      <c r="G1" s="90"/>
      <c r="H1" s="90"/>
      <c r="I1" s="90"/>
      <c r="J1" s="91"/>
      <c r="K1" s="1"/>
    </row>
    <row r="2" spans="1:11" ht="15" x14ac:dyDescent="0.2">
      <c r="A2" s="45" t="s">
        <v>0</v>
      </c>
      <c r="B2" s="46"/>
      <c r="C2" s="46"/>
      <c r="D2" s="46"/>
      <c r="E2" s="46"/>
      <c r="F2" s="46"/>
      <c r="G2" s="46"/>
      <c r="H2" s="46"/>
      <c r="I2" s="46"/>
      <c r="J2" s="47"/>
      <c r="K2" s="1"/>
    </row>
    <row r="3" spans="1:11" x14ac:dyDescent="0.2">
      <c r="A3" s="48" t="s">
        <v>1</v>
      </c>
      <c r="B3" s="132" t="s">
        <v>46</v>
      </c>
      <c r="C3" s="132"/>
      <c r="D3" s="132"/>
      <c r="E3" s="132"/>
      <c r="F3" s="132"/>
      <c r="G3" s="132"/>
      <c r="H3" s="132"/>
      <c r="I3" s="132"/>
      <c r="J3" s="133"/>
      <c r="K3" s="1"/>
    </row>
    <row r="4" spans="1:11" ht="15" customHeight="1" x14ac:dyDescent="0.2">
      <c r="A4" s="49" t="s">
        <v>27</v>
      </c>
      <c r="B4" s="132" t="s">
        <v>47</v>
      </c>
      <c r="C4" s="132"/>
      <c r="D4" s="132"/>
      <c r="E4" s="132"/>
      <c r="F4" s="132"/>
      <c r="G4" s="132"/>
      <c r="H4" s="132"/>
      <c r="I4" s="132"/>
      <c r="J4" s="133"/>
      <c r="K4" s="1"/>
    </row>
    <row r="5" spans="1:11" x14ac:dyDescent="0.2">
      <c r="A5" s="49" t="s">
        <v>28</v>
      </c>
      <c r="B5" s="132" t="s">
        <v>48</v>
      </c>
      <c r="C5" s="132"/>
      <c r="D5" s="132"/>
      <c r="E5" s="132"/>
      <c r="F5" s="132"/>
      <c r="G5" s="132"/>
      <c r="H5" s="132"/>
      <c r="I5" s="132"/>
      <c r="J5" s="133"/>
      <c r="K5" s="1"/>
    </row>
    <row r="6" spans="1:11" ht="55.5" customHeight="1" x14ac:dyDescent="0.2">
      <c r="A6" s="48" t="s">
        <v>2</v>
      </c>
      <c r="B6" s="134" t="s">
        <v>56</v>
      </c>
      <c r="C6" s="134"/>
      <c r="D6" s="134"/>
      <c r="E6" s="134"/>
      <c r="F6" s="134"/>
      <c r="G6" s="134"/>
      <c r="H6" s="134"/>
      <c r="I6" s="134"/>
      <c r="J6" s="135"/>
    </row>
    <row r="7" spans="1:11" ht="56.25" customHeight="1" x14ac:dyDescent="0.2">
      <c r="A7" s="48" t="s">
        <v>3</v>
      </c>
      <c r="B7" s="134" t="s">
        <v>57</v>
      </c>
      <c r="C7" s="134"/>
      <c r="D7" s="134"/>
      <c r="E7" s="134"/>
      <c r="F7" s="134"/>
      <c r="G7" s="134"/>
      <c r="H7" s="134"/>
      <c r="I7" s="134"/>
      <c r="J7" s="135"/>
    </row>
    <row r="8" spans="1:11" ht="15" x14ac:dyDescent="0.2">
      <c r="A8" s="95" t="s">
        <v>4</v>
      </c>
      <c r="B8" s="96"/>
      <c r="C8" s="96"/>
      <c r="D8" s="96"/>
      <c r="E8" s="96"/>
      <c r="F8" s="96"/>
      <c r="G8" s="96"/>
      <c r="H8" s="96"/>
      <c r="I8" s="96"/>
      <c r="J8" s="97"/>
    </row>
    <row r="9" spans="1:11" x14ac:dyDescent="0.2">
      <c r="A9" s="50" t="s">
        <v>5</v>
      </c>
      <c r="B9" s="4">
        <v>1</v>
      </c>
      <c r="C9" s="125" t="str">
        <f>IFERROR(VLOOKUP(B9,'[1]Validacion datos'!A2:B5,2,FALSE),"")</f>
        <v>DESARROLLO INSTITUCIONAL</v>
      </c>
      <c r="D9" s="125"/>
      <c r="E9" s="125"/>
      <c r="F9" s="125"/>
      <c r="G9" s="125"/>
      <c r="H9" s="125"/>
      <c r="I9" s="125"/>
      <c r="J9" s="126"/>
    </row>
    <row r="10" spans="1:11" x14ac:dyDescent="0.2">
      <c r="A10" s="50" t="s">
        <v>6</v>
      </c>
      <c r="B10" s="5">
        <v>1.2</v>
      </c>
      <c r="C10" s="125" t="str">
        <f>IFERROR(VLOOKUP(B10,'[1]Validacion datos'!A8:B26,2,FALSE),"")</f>
        <v>Imperio de la ley y seguridad ciudadana</v>
      </c>
      <c r="D10" s="125"/>
      <c r="E10" s="125"/>
      <c r="F10" s="125"/>
      <c r="G10" s="125"/>
      <c r="H10" s="125"/>
      <c r="I10" s="125"/>
      <c r="J10" s="126"/>
    </row>
    <row r="11" spans="1:11" ht="49.5" customHeight="1" x14ac:dyDescent="0.2">
      <c r="A11" s="50" t="s">
        <v>7</v>
      </c>
      <c r="B11" s="6" t="s">
        <v>72</v>
      </c>
      <c r="C11" s="127"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28"/>
      <c r="E11" s="128"/>
      <c r="F11" s="128"/>
      <c r="G11" s="128"/>
      <c r="H11" s="128"/>
      <c r="I11" s="128"/>
      <c r="J11" s="129"/>
    </row>
    <row r="12" spans="1:11" ht="15" x14ac:dyDescent="0.2">
      <c r="A12" s="95" t="s">
        <v>8</v>
      </c>
      <c r="B12" s="96"/>
      <c r="C12" s="96"/>
      <c r="D12" s="96"/>
      <c r="E12" s="96"/>
      <c r="F12" s="96"/>
      <c r="G12" s="96"/>
      <c r="H12" s="96"/>
      <c r="I12" s="96"/>
      <c r="J12" s="97"/>
    </row>
    <row r="13" spans="1:11" x14ac:dyDescent="0.2">
      <c r="A13" s="48" t="s">
        <v>9</v>
      </c>
      <c r="B13" s="130" t="s">
        <v>62</v>
      </c>
      <c r="C13" s="130"/>
      <c r="D13" s="130"/>
      <c r="E13" s="130"/>
      <c r="F13" s="130"/>
      <c r="G13" s="130"/>
      <c r="H13" s="130"/>
      <c r="I13" s="130"/>
      <c r="J13" s="131"/>
    </row>
    <row r="14" spans="1:11" ht="53.25" customHeight="1" x14ac:dyDescent="0.2">
      <c r="A14" s="51" t="s">
        <v>10</v>
      </c>
      <c r="B14" s="87" t="s">
        <v>90</v>
      </c>
      <c r="C14" s="87"/>
      <c r="D14" s="87"/>
      <c r="E14" s="87"/>
      <c r="F14" s="87"/>
      <c r="G14" s="87"/>
      <c r="H14" s="87"/>
      <c r="I14" s="87"/>
      <c r="J14" s="88"/>
    </row>
    <row r="15" spans="1:11" ht="30.75" customHeight="1" x14ac:dyDescent="0.2">
      <c r="A15" s="51" t="s">
        <v>94</v>
      </c>
      <c r="B15" s="87" t="s">
        <v>91</v>
      </c>
      <c r="C15" s="87"/>
      <c r="D15" s="87"/>
      <c r="E15" s="87"/>
      <c r="F15" s="87"/>
      <c r="G15" s="87"/>
      <c r="H15" s="87"/>
      <c r="I15" s="87"/>
      <c r="J15" s="88"/>
    </row>
    <row r="16" spans="1:11" ht="28.5" customHeight="1" x14ac:dyDescent="0.2">
      <c r="A16" s="51" t="s">
        <v>29</v>
      </c>
      <c r="B16" s="87" t="s">
        <v>92</v>
      </c>
      <c r="C16" s="87"/>
      <c r="D16" s="87"/>
      <c r="E16" s="87"/>
      <c r="F16" s="87"/>
      <c r="G16" s="87"/>
      <c r="H16" s="87"/>
      <c r="I16" s="87"/>
      <c r="J16" s="88"/>
      <c r="K16" s="1"/>
    </row>
    <row r="17" spans="1:11" ht="15" x14ac:dyDescent="0.2">
      <c r="A17" s="95" t="s">
        <v>11</v>
      </c>
      <c r="B17" s="96"/>
      <c r="C17" s="96"/>
      <c r="D17" s="96"/>
      <c r="E17" s="96"/>
      <c r="F17" s="96"/>
      <c r="G17" s="96"/>
      <c r="H17" s="96"/>
      <c r="I17" s="96"/>
      <c r="J17" s="97"/>
    </row>
    <row r="18" spans="1:11" ht="15" x14ac:dyDescent="0.2">
      <c r="A18" s="45" t="s">
        <v>12</v>
      </c>
      <c r="B18" s="46"/>
      <c r="C18" s="46"/>
      <c r="D18" s="46"/>
      <c r="E18" s="46"/>
      <c r="F18" s="46"/>
      <c r="G18" s="46"/>
      <c r="H18" s="46"/>
      <c r="I18" s="46"/>
      <c r="J18" s="47"/>
      <c r="K18" s="1"/>
    </row>
    <row r="19" spans="1:11" ht="69" customHeight="1" x14ac:dyDescent="0.2">
      <c r="A19" s="181" t="s">
        <v>13</v>
      </c>
      <c r="B19" s="143"/>
      <c r="C19" s="144" t="s">
        <v>14</v>
      </c>
      <c r="D19" s="145"/>
      <c r="E19" s="145"/>
      <c r="F19" s="145" t="s">
        <v>15</v>
      </c>
      <c r="G19" s="145"/>
      <c r="H19" s="143"/>
      <c r="I19" s="144" t="s">
        <v>16</v>
      </c>
      <c r="J19" s="182"/>
    </row>
    <row r="20" spans="1:11" s="8" customFormat="1" x14ac:dyDescent="0.2">
      <c r="A20" s="98">
        <v>1298300000</v>
      </c>
      <c r="B20" s="99"/>
      <c r="C20" s="105">
        <v>1318300000</v>
      </c>
      <c r="D20" s="106"/>
      <c r="E20" s="107"/>
      <c r="F20" s="105">
        <v>401577382.36000001</v>
      </c>
      <c r="G20" s="106"/>
      <c r="H20" s="107"/>
      <c r="I20" s="100">
        <f>+IF(F20&gt;0,F20/C20,0)</f>
        <v>0.30461760021239476</v>
      </c>
      <c r="J20" s="101"/>
      <c r="K20" s="7"/>
    </row>
    <row r="21" spans="1:11" ht="15" x14ac:dyDescent="0.2">
      <c r="A21" s="45" t="s">
        <v>43</v>
      </c>
      <c r="B21" s="32"/>
      <c r="C21" s="32"/>
      <c r="D21" s="32"/>
      <c r="E21" s="32"/>
      <c r="F21" s="32"/>
      <c r="G21" s="32"/>
      <c r="H21" s="32"/>
      <c r="I21" s="32"/>
      <c r="J21" s="52"/>
      <c r="K21" s="1"/>
    </row>
    <row r="22" spans="1:11" ht="32.25" customHeight="1" x14ac:dyDescent="0.2">
      <c r="A22" s="53"/>
      <c r="B22" s="54"/>
      <c r="C22" s="102" t="s">
        <v>38</v>
      </c>
      <c r="D22" s="103"/>
      <c r="E22" s="102" t="s">
        <v>45</v>
      </c>
      <c r="F22" s="103"/>
      <c r="G22" s="102" t="s">
        <v>44</v>
      </c>
      <c r="H22" s="102"/>
      <c r="I22" s="102" t="s">
        <v>17</v>
      </c>
      <c r="J22" s="104"/>
    </row>
    <row r="23" spans="1:11" ht="35.25" customHeight="1" x14ac:dyDescent="0.2">
      <c r="A23" s="55" t="s">
        <v>18</v>
      </c>
      <c r="B23" s="10" t="s">
        <v>19</v>
      </c>
      <c r="C23" s="10" t="s">
        <v>30</v>
      </c>
      <c r="D23" s="10" t="s">
        <v>31</v>
      </c>
      <c r="E23" s="10" t="s">
        <v>32</v>
      </c>
      <c r="F23" s="10" t="s">
        <v>33</v>
      </c>
      <c r="G23" s="10" t="s">
        <v>34</v>
      </c>
      <c r="H23" s="10" t="s">
        <v>35</v>
      </c>
      <c r="I23" s="10" t="s">
        <v>36</v>
      </c>
      <c r="J23" s="56" t="s">
        <v>37</v>
      </c>
    </row>
    <row r="24" spans="1:11" x14ac:dyDescent="0.2">
      <c r="A24" s="57" t="s">
        <v>101</v>
      </c>
      <c r="B24" s="20" t="s">
        <v>64</v>
      </c>
      <c r="C24" s="21" t="s">
        <v>64</v>
      </c>
      <c r="D24" s="22">
        <v>107864941</v>
      </c>
      <c r="E24" s="23" t="s">
        <v>64</v>
      </c>
      <c r="F24" s="23">
        <v>52544863</v>
      </c>
      <c r="G24" s="24" t="s">
        <v>64</v>
      </c>
      <c r="H24" s="22">
        <f>+Tabla18[[#This Row],[Financiera
(D)]]</f>
        <v>52544863</v>
      </c>
      <c r="I24" s="25" t="s">
        <v>64</v>
      </c>
      <c r="J24" s="58">
        <f t="shared" ref="J24:J28" si="0">IF(H24&gt;0,H24/F24,0)</f>
        <v>1</v>
      </c>
    </row>
    <row r="25" spans="1:11" ht="63.75" x14ac:dyDescent="0.2">
      <c r="A25" s="59" t="s">
        <v>63</v>
      </c>
      <c r="B25" s="33" t="s">
        <v>65</v>
      </c>
      <c r="C25" s="21">
        <v>12500</v>
      </c>
      <c r="D25" s="22">
        <v>264772385</v>
      </c>
      <c r="E25" s="36">
        <v>3500</v>
      </c>
      <c r="F25" s="23">
        <v>83094491.5</v>
      </c>
      <c r="G25" s="24">
        <v>1684</v>
      </c>
      <c r="H25" s="22">
        <v>39107914.969999999</v>
      </c>
      <c r="I25" s="25">
        <f t="shared" ref="I25:I28" si="1">IF(G25&gt;0,G25/E25,0)</f>
        <v>0.48114285714285715</v>
      </c>
      <c r="J25" s="58">
        <f t="shared" si="0"/>
        <v>0.47064389304313869</v>
      </c>
    </row>
    <row r="26" spans="1:11" ht="38.25" x14ac:dyDescent="0.2">
      <c r="A26" s="59" t="s">
        <v>102</v>
      </c>
      <c r="B26" s="33" t="s">
        <v>66</v>
      </c>
      <c r="C26" s="21">
        <v>2</v>
      </c>
      <c r="D26" s="22">
        <v>207182381.99000001</v>
      </c>
      <c r="E26" s="36">
        <v>0</v>
      </c>
      <c r="F26" s="23">
        <v>53394617.329999998</v>
      </c>
      <c r="G26" s="24">
        <v>0</v>
      </c>
      <c r="H26" s="22">
        <v>50599725.229999997</v>
      </c>
      <c r="I26" s="25">
        <f t="shared" si="1"/>
        <v>0</v>
      </c>
      <c r="J26" s="58">
        <f t="shared" si="0"/>
        <v>0.94765592039500057</v>
      </c>
    </row>
    <row r="27" spans="1:11" ht="51" x14ac:dyDescent="0.2">
      <c r="A27" s="59" t="s">
        <v>103</v>
      </c>
      <c r="B27" s="33" t="s">
        <v>67</v>
      </c>
      <c r="C27" s="21">
        <v>850</v>
      </c>
      <c r="D27" s="22">
        <v>321299349</v>
      </c>
      <c r="E27" s="36">
        <v>375</v>
      </c>
      <c r="F27" s="23">
        <v>95723023.170000002</v>
      </c>
      <c r="G27" s="24">
        <v>145</v>
      </c>
      <c r="H27" s="22">
        <v>76425574.620000005</v>
      </c>
      <c r="I27" s="25">
        <f t="shared" si="1"/>
        <v>0.38666666666666666</v>
      </c>
      <c r="J27" s="58">
        <f t="shared" si="0"/>
        <v>0.79840326902621372</v>
      </c>
    </row>
    <row r="28" spans="1:11" ht="55.5" customHeight="1" x14ac:dyDescent="0.2">
      <c r="A28" s="59" t="s">
        <v>104</v>
      </c>
      <c r="B28" s="33" t="s">
        <v>68</v>
      </c>
      <c r="C28" s="35">
        <v>163</v>
      </c>
      <c r="D28" s="22">
        <v>417180943</v>
      </c>
      <c r="E28" s="36">
        <v>60</v>
      </c>
      <c r="F28" s="23">
        <v>97135299.829999998</v>
      </c>
      <c r="G28" s="24">
        <v>36</v>
      </c>
      <c r="H28" s="22">
        <v>53311412.759999998</v>
      </c>
      <c r="I28" s="25">
        <f t="shared" si="1"/>
        <v>0.6</v>
      </c>
      <c r="J28" s="58">
        <f t="shared" si="0"/>
        <v>0.54883665210590005</v>
      </c>
    </row>
    <row r="29" spans="1:11" ht="17.25" customHeight="1" x14ac:dyDescent="0.2">
      <c r="A29" s="95" t="s">
        <v>20</v>
      </c>
      <c r="B29" s="96"/>
      <c r="C29" s="96"/>
      <c r="D29" s="96"/>
      <c r="E29" s="96"/>
      <c r="F29" s="96"/>
      <c r="G29" s="96"/>
      <c r="H29" s="96"/>
      <c r="I29" s="96"/>
      <c r="J29" s="97"/>
    </row>
    <row r="30" spans="1:11" ht="18.75" customHeight="1" x14ac:dyDescent="0.2">
      <c r="A30" s="45" t="s">
        <v>21</v>
      </c>
      <c r="B30" s="32"/>
      <c r="C30" s="32"/>
      <c r="D30" s="32"/>
      <c r="E30" s="32"/>
      <c r="F30" s="32"/>
      <c r="G30" s="32"/>
      <c r="H30" s="32"/>
      <c r="I30" s="32"/>
      <c r="J30" s="52"/>
      <c r="K30" s="1"/>
    </row>
    <row r="31" spans="1:11" ht="18.75" customHeight="1" x14ac:dyDescent="0.2">
      <c r="A31" s="60" t="s">
        <v>22</v>
      </c>
      <c r="B31" s="175" t="str">
        <f>+A24</f>
        <v>7420- Acciones comunes P50</v>
      </c>
      <c r="C31" s="175"/>
      <c r="D31" s="175"/>
      <c r="E31" s="175"/>
      <c r="F31" s="175"/>
      <c r="G31" s="175"/>
      <c r="H31" s="175"/>
      <c r="I31" s="175"/>
      <c r="J31" s="176"/>
    </row>
    <row r="32" spans="1:11" x14ac:dyDescent="0.2">
      <c r="A32" s="61" t="s">
        <v>23</v>
      </c>
      <c r="B32" s="177" t="s">
        <v>64</v>
      </c>
      <c r="C32" s="177"/>
      <c r="D32" s="177"/>
      <c r="E32" s="177"/>
      <c r="F32" s="177"/>
      <c r="G32" s="177"/>
      <c r="H32" s="177"/>
      <c r="I32" s="177"/>
      <c r="J32" s="178"/>
    </row>
    <row r="33" spans="1:10" x14ac:dyDescent="0.2">
      <c r="A33" s="61" t="s">
        <v>24</v>
      </c>
      <c r="B33" s="177" t="s">
        <v>64</v>
      </c>
      <c r="C33" s="177"/>
      <c r="D33" s="177"/>
      <c r="E33" s="177"/>
      <c r="F33" s="177"/>
      <c r="G33" s="177"/>
      <c r="H33" s="177"/>
      <c r="I33" s="177"/>
      <c r="J33" s="178"/>
    </row>
    <row r="34" spans="1:10" ht="30.75" customHeight="1" x14ac:dyDescent="0.2">
      <c r="A34" s="61" t="s">
        <v>25</v>
      </c>
      <c r="B34" s="179" t="s">
        <v>64</v>
      </c>
      <c r="C34" s="179"/>
      <c r="D34" s="179"/>
      <c r="E34" s="179"/>
      <c r="F34" s="179"/>
      <c r="G34" s="179"/>
      <c r="H34" s="179"/>
      <c r="I34" s="179"/>
      <c r="J34" s="180"/>
    </row>
    <row r="35" spans="1:10" ht="32.25" customHeight="1" x14ac:dyDescent="0.2">
      <c r="A35" s="60" t="s">
        <v>22</v>
      </c>
      <c r="B35" s="175" t="str">
        <f>+A25</f>
        <v>6867 Negocios de expendio bebidas alcohólicas inspeccionados para el cumplimiento de las leyes normativas vigentes</v>
      </c>
      <c r="C35" s="175"/>
      <c r="D35" s="175"/>
      <c r="E35" s="175"/>
      <c r="F35" s="175"/>
      <c r="G35" s="175"/>
      <c r="H35" s="175"/>
      <c r="I35" s="175"/>
      <c r="J35" s="176"/>
    </row>
    <row r="36" spans="1:10" ht="55.5" customHeight="1" x14ac:dyDescent="0.2">
      <c r="A36" s="61" t="s">
        <v>23</v>
      </c>
      <c r="B36" s="87" t="s">
        <v>71</v>
      </c>
      <c r="C36" s="87"/>
      <c r="D36" s="87"/>
      <c r="E36" s="87"/>
      <c r="F36" s="87"/>
      <c r="G36" s="87"/>
      <c r="H36" s="87"/>
      <c r="I36" s="87"/>
      <c r="J36" s="88"/>
    </row>
    <row r="37" spans="1:10" ht="66.75" customHeight="1" x14ac:dyDescent="0.2">
      <c r="A37" s="62" t="s">
        <v>24</v>
      </c>
      <c r="B37" s="168" t="s">
        <v>105</v>
      </c>
      <c r="C37" s="168"/>
      <c r="D37" s="168"/>
      <c r="E37" s="168"/>
      <c r="F37" s="168"/>
      <c r="G37" s="168"/>
      <c r="H37" s="168"/>
      <c r="I37" s="168"/>
      <c r="J37" s="169"/>
    </row>
    <row r="38" spans="1:10" ht="121.5" customHeight="1" x14ac:dyDescent="0.2">
      <c r="A38" s="37" t="s">
        <v>25</v>
      </c>
      <c r="B38" s="170" t="s">
        <v>106</v>
      </c>
      <c r="C38" s="170"/>
      <c r="D38" s="170"/>
      <c r="E38" s="170"/>
      <c r="F38" s="170"/>
      <c r="G38" s="170"/>
      <c r="H38" s="170"/>
      <c r="I38" s="170"/>
      <c r="J38" s="170"/>
    </row>
    <row r="39" spans="1:10" ht="26.25" customHeight="1" x14ac:dyDescent="0.2">
      <c r="A39" s="38" t="s">
        <v>22</v>
      </c>
      <c r="B39" s="165" t="str">
        <f>+A26</f>
        <v>7413- Campañas de entrega voluntaria de armas de fuego ilegales</v>
      </c>
      <c r="C39" s="166"/>
      <c r="D39" s="166"/>
      <c r="E39" s="166"/>
      <c r="F39" s="166"/>
      <c r="G39" s="166"/>
      <c r="H39" s="166"/>
      <c r="I39" s="166"/>
      <c r="J39" s="167"/>
    </row>
    <row r="40" spans="1:10" ht="53.25" customHeight="1" x14ac:dyDescent="0.2">
      <c r="A40" s="37" t="s">
        <v>23</v>
      </c>
      <c r="B40" s="159" t="s">
        <v>73</v>
      </c>
      <c r="C40" s="159"/>
      <c r="D40" s="159"/>
      <c r="E40" s="159"/>
      <c r="F40" s="159"/>
      <c r="G40" s="159"/>
      <c r="H40" s="159"/>
      <c r="I40" s="159"/>
      <c r="J40" s="159"/>
    </row>
    <row r="41" spans="1:10" ht="19.5" customHeight="1" x14ac:dyDescent="0.2">
      <c r="A41" s="37" t="s">
        <v>24</v>
      </c>
      <c r="B41" s="171" t="s">
        <v>64</v>
      </c>
      <c r="C41" s="171"/>
      <c r="D41" s="171"/>
      <c r="E41" s="171"/>
      <c r="F41" s="171"/>
      <c r="G41" s="171"/>
      <c r="H41" s="171"/>
      <c r="I41" s="171"/>
      <c r="J41" s="171"/>
    </row>
    <row r="42" spans="1:10" ht="141.75" customHeight="1" x14ac:dyDescent="0.2">
      <c r="A42" s="37" t="s">
        <v>25</v>
      </c>
      <c r="B42" s="170" t="s">
        <v>107</v>
      </c>
      <c r="C42" s="170"/>
      <c r="D42" s="170"/>
      <c r="E42" s="170"/>
      <c r="F42" s="170"/>
      <c r="G42" s="170"/>
      <c r="H42" s="170"/>
      <c r="I42" s="170"/>
      <c r="J42" s="170"/>
    </row>
    <row r="43" spans="1:10" ht="26.25" customHeight="1" x14ac:dyDescent="0.2">
      <c r="A43" s="38" t="s">
        <v>22</v>
      </c>
      <c r="B43" s="165" t="str">
        <f>+A27</f>
        <v>7446- Municipios con mesas locales de seguridad, ciudadanía y género en funcionamiento</v>
      </c>
      <c r="C43" s="166"/>
      <c r="D43" s="166"/>
      <c r="E43" s="166"/>
      <c r="F43" s="166"/>
      <c r="G43" s="166"/>
      <c r="H43" s="166"/>
      <c r="I43" s="166"/>
      <c r="J43" s="167"/>
    </row>
    <row r="44" spans="1:10" ht="46.5" customHeight="1" x14ac:dyDescent="0.2">
      <c r="A44" s="37" t="s">
        <v>23</v>
      </c>
      <c r="B44" s="172" t="s">
        <v>74</v>
      </c>
      <c r="C44" s="173"/>
      <c r="D44" s="173"/>
      <c r="E44" s="173"/>
      <c r="F44" s="173"/>
      <c r="G44" s="173"/>
      <c r="H44" s="173"/>
      <c r="I44" s="173"/>
      <c r="J44" s="174"/>
    </row>
    <row r="45" spans="1:10" ht="102.75" customHeight="1" x14ac:dyDescent="0.2">
      <c r="A45" s="37" t="s">
        <v>24</v>
      </c>
      <c r="B45" s="159" t="s">
        <v>108</v>
      </c>
      <c r="C45" s="159"/>
      <c r="D45" s="159"/>
      <c r="E45" s="159"/>
      <c r="F45" s="159"/>
      <c r="G45" s="159"/>
      <c r="H45" s="159"/>
      <c r="I45" s="159"/>
      <c r="J45" s="159"/>
    </row>
    <row r="46" spans="1:10" ht="79.5" customHeight="1" x14ac:dyDescent="0.2">
      <c r="A46" s="37" t="s">
        <v>25</v>
      </c>
      <c r="B46" s="170" t="s">
        <v>109</v>
      </c>
      <c r="C46" s="170"/>
      <c r="D46" s="170"/>
      <c r="E46" s="170"/>
      <c r="F46" s="170"/>
      <c r="G46" s="170"/>
      <c r="H46" s="170"/>
      <c r="I46" s="170"/>
      <c r="J46" s="170"/>
    </row>
    <row r="47" spans="1:10" ht="26.25" customHeight="1" x14ac:dyDescent="0.2">
      <c r="A47" s="38" t="s">
        <v>22</v>
      </c>
      <c r="B47" s="165" t="str">
        <f>+A28</f>
        <v>7447- Ciudadanos expuestos a violencia, crímenes y delitos que participan en las actividades de prevención.</v>
      </c>
      <c r="C47" s="166"/>
      <c r="D47" s="166"/>
      <c r="E47" s="166"/>
      <c r="F47" s="166"/>
      <c r="G47" s="166"/>
      <c r="H47" s="166"/>
      <c r="I47" s="166"/>
      <c r="J47" s="167"/>
    </row>
    <row r="48" spans="1:10" ht="44.25" customHeight="1" x14ac:dyDescent="0.2">
      <c r="A48" s="37" t="s">
        <v>23</v>
      </c>
      <c r="B48" s="159" t="s">
        <v>69</v>
      </c>
      <c r="C48" s="159"/>
      <c r="D48" s="159"/>
      <c r="E48" s="159"/>
      <c r="F48" s="159"/>
      <c r="G48" s="159"/>
      <c r="H48" s="159"/>
      <c r="I48" s="159"/>
      <c r="J48" s="159"/>
    </row>
    <row r="49" spans="1:11" ht="49.5" customHeight="1" x14ac:dyDescent="0.2">
      <c r="A49" s="37" t="s">
        <v>24</v>
      </c>
      <c r="B49" s="159" t="s">
        <v>100</v>
      </c>
      <c r="C49" s="159"/>
      <c r="D49" s="159"/>
      <c r="E49" s="159"/>
      <c r="F49" s="159"/>
      <c r="G49" s="159"/>
      <c r="H49" s="159"/>
      <c r="I49" s="159"/>
      <c r="J49" s="159"/>
    </row>
    <row r="50" spans="1:11" ht="115.5" customHeight="1" x14ac:dyDescent="0.2">
      <c r="A50" s="37" t="s">
        <v>25</v>
      </c>
      <c r="B50" s="160" t="s">
        <v>110</v>
      </c>
      <c r="C50" s="161"/>
      <c r="D50" s="161"/>
      <c r="E50" s="161"/>
      <c r="F50" s="161"/>
      <c r="G50" s="161"/>
      <c r="H50" s="161"/>
      <c r="I50" s="161"/>
      <c r="J50" s="162"/>
    </row>
    <row r="51" spans="1:11" ht="26.25" customHeight="1" x14ac:dyDescent="0.2">
      <c r="A51" s="163" t="s">
        <v>93</v>
      </c>
      <c r="B51" s="163"/>
      <c r="C51" s="163"/>
      <c r="D51" s="163"/>
      <c r="E51" s="163"/>
      <c r="F51" s="163"/>
      <c r="G51" s="163"/>
      <c r="H51" s="163"/>
      <c r="I51" s="163"/>
      <c r="J51" s="163"/>
    </row>
    <row r="52" spans="1:11" ht="26.25" customHeight="1" x14ac:dyDescent="0.2">
      <c r="A52" s="39" t="s">
        <v>26</v>
      </c>
      <c r="B52" s="39"/>
      <c r="C52" s="39"/>
      <c r="D52" s="39"/>
      <c r="E52" s="39"/>
      <c r="F52" s="39"/>
      <c r="G52" s="39"/>
      <c r="H52" s="39"/>
      <c r="I52" s="39"/>
      <c r="J52" s="39"/>
      <c r="K52" s="1"/>
    </row>
    <row r="53" spans="1:11" ht="18.75" customHeight="1" x14ac:dyDescent="0.2">
      <c r="A53" s="164"/>
      <c r="B53" s="164"/>
      <c r="C53" s="164"/>
      <c r="D53" s="164"/>
      <c r="E53" s="164"/>
      <c r="F53" s="164"/>
      <c r="G53" s="164"/>
      <c r="H53" s="164"/>
      <c r="I53" s="164"/>
      <c r="J53" s="164"/>
    </row>
    <row r="54" spans="1:11" x14ac:dyDescent="0.2">
      <c r="A54" s="40"/>
      <c r="B54" s="40"/>
      <c r="C54" s="40"/>
      <c r="D54" s="40"/>
      <c r="E54" s="40"/>
      <c r="F54" s="40"/>
      <c r="G54" s="40"/>
      <c r="H54" s="40"/>
      <c r="I54" s="40"/>
      <c r="J54" s="40"/>
    </row>
    <row r="55" spans="1:11" x14ac:dyDescent="0.2">
      <c r="A55" s="41"/>
      <c r="B55" s="41"/>
      <c r="C55" s="41"/>
      <c r="D55" s="41"/>
      <c r="E55" s="41"/>
      <c r="F55" s="41"/>
      <c r="G55" s="41"/>
      <c r="H55" s="41"/>
      <c r="I55" s="41"/>
      <c r="J55" s="41"/>
    </row>
    <row r="56" spans="1:11" x14ac:dyDescent="0.2">
      <c r="A56" s="42" t="s">
        <v>39</v>
      </c>
      <c r="B56" s="43">
        <f>+A20</f>
        <v>1298300000</v>
      </c>
      <c r="C56" s="41"/>
      <c r="D56" s="41"/>
      <c r="E56" s="41"/>
      <c r="F56" s="41"/>
      <c r="G56" s="157"/>
      <c r="H56" s="157"/>
      <c r="I56" s="157"/>
      <c r="J56" s="41"/>
    </row>
    <row r="57" spans="1:11" x14ac:dyDescent="0.2">
      <c r="A57" s="42" t="s">
        <v>40</v>
      </c>
      <c r="B57" s="43">
        <f>+C20</f>
        <v>1318300000</v>
      </c>
      <c r="C57" s="41"/>
      <c r="D57" s="41"/>
      <c r="E57" s="41"/>
      <c r="F57" s="41"/>
      <c r="G57" s="158" t="s">
        <v>55</v>
      </c>
      <c r="H57" s="158"/>
      <c r="I57" s="158"/>
      <c r="J57" s="41"/>
    </row>
    <row r="58" spans="1:11" x14ac:dyDescent="0.2">
      <c r="A58" s="42" t="s">
        <v>41</v>
      </c>
      <c r="B58" s="43">
        <f>+F20</f>
        <v>401577382.36000001</v>
      </c>
      <c r="C58" s="41"/>
      <c r="D58" s="41"/>
      <c r="E58" s="41"/>
      <c r="F58" s="41"/>
      <c r="G58" s="158" t="s">
        <v>42</v>
      </c>
      <c r="H58" s="158"/>
      <c r="I58" s="158"/>
      <c r="J58" s="41"/>
    </row>
    <row r="59" spans="1:11" x14ac:dyDescent="0.2">
      <c r="A59" s="44"/>
      <c r="B59" s="44"/>
      <c r="C59" s="41"/>
      <c r="D59" s="41"/>
      <c r="E59" s="41"/>
      <c r="F59" s="41"/>
      <c r="G59" s="41"/>
      <c r="H59" s="41"/>
      <c r="I59" s="41"/>
      <c r="J59" s="41"/>
    </row>
  </sheetData>
  <mergeCells count="54">
    <mergeCell ref="C11:J11"/>
    <mergeCell ref="A1:J1"/>
    <mergeCell ref="B3:J3"/>
    <mergeCell ref="B4:J4"/>
    <mergeCell ref="B5:J5"/>
    <mergeCell ref="B6:J6"/>
    <mergeCell ref="B7:J7"/>
    <mergeCell ref="A8:J8"/>
    <mergeCell ref="C9:J9"/>
    <mergeCell ref="C10:J10"/>
    <mergeCell ref="A20:B20"/>
    <mergeCell ref="C20:E20"/>
    <mergeCell ref="F20:H20"/>
    <mergeCell ref="I20:J20"/>
    <mergeCell ref="A12:J12"/>
    <mergeCell ref="B13:J13"/>
    <mergeCell ref="B14:J14"/>
    <mergeCell ref="B15:J15"/>
    <mergeCell ref="B16:J16"/>
    <mergeCell ref="A17:J17"/>
    <mergeCell ref="A19:B19"/>
    <mergeCell ref="C19:E19"/>
    <mergeCell ref="F19:H19"/>
    <mergeCell ref="I19:J19"/>
    <mergeCell ref="B35:J35"/>
    <mergeCell ref="C22:D22"/>
    <mergeCell ref="E22:F22"/>
    <mergeCell ref="G22:H22"/>
    <mergeCell ref="I22:J22"/>
    <mergeCell ref="A29:J29"/>
    <mergeCell ref="B31:J31"/>
    <mergeCell ref="B32:J32"/>
    <mergeCell ref="B33:J33"/>
    <mergeCell ref="B34:J34"/>
    <mergeCell ref="B47:J47"/>
    <mergeCell ref="B36:J36"/>
    <mergeCell ref="B37:J37"/>
    <mergeCell ref="B38:J38"/>
    <mergeCell ref="B39:J39"/>
    <mergeCell ref="B40:J40"/>
    <mergeCell ref="B41:J41"/>
    <mergeCell ref="B42:J42"/>
    <mergeCell ref="B43:J43"/>
    <mergeCell ref="B44:J44"/>
    <mergeCell ref="B45:J45"/>
    <mergeCell ref="B46:J46"/>
    <mergeCell ref="G56:I56"/>
    <mergeCell ref="G57:I57"/>
    <mergeCell ref="G58:I58"/>
    <mergeCell ref="B48:J48"/>
    <mergeCell ref="B49:J49"/>
    <mergeCell ref="B50:J50"/>
    <mergeCell ref="A51:J51"/>
    <mergeCell ref="A53:J53"/>
  </mergeCells>
  <dataValidations xWindow="1505" yWindow="444" count="16">
    <dataValidation allowBlank="1" sqref="A3"/>
    <dataValidation allowBlank="1" showInputMessage="1" prompt="Nombre del capítulo" sqref="B3:J5"/>
    <dataValidation allowBlank="1" showInputMessage="1" showErrorMessage="1" prompt="¿A quién va dirigido el programa?, ¿qué característica tiene esta población que requiere ser beneficiada?" sqref="B15:J15"/>
    <dataValidation allowBlank="1" showInputMessage="1" showErrorMessage="1" prompt="Nombre del producto" sqref="B31:J31 B35:J35 B39:J39 B43:J43 B47:J47"/>
    <dataValidation allowBlank="1" showInputMessage="1" showErrorMessage="1" prompt="¿En qué consiste el producto? su objetivo" sqref="B32:J32 B36:J36 B40:J40 B44:J44 B48:J48"/>
    <dataValidation allowBlank="1" showInputMessage="1" showErrorMessage="1" prompt="1. Describir lo plasmado en el presupuesto_x000a_2. Describir lo alcanzado en términos financieros y de producción " sqref="B33:J33 B37:J37 B41:J41 B45:J45 B49:J49"/>
    <dataValidation allowBlank="1" showInputMessage="1" showErrorMessage="1" prompt="De existir desvío, explicar razones." sqref="B34:J34 B50:J50 B42:J42 B46:J46 B38:J38"/>
    <dataValidation allowBlank="1" showInputMessage="1" showErrorMessage="1" prompt="Oportunidades de mejora identificadas" sqref="A53:J54"/>
    <dataValidation allowBlank="1" showInputMessage="1" showErrorMessage="1" prompt="Presupuesto del programa" sqref="A20:C20 F20"/>
    <dataValidation allowBlank="1" showInputMessage="1" showErrorMessage="1" prompt="¿En qué consiste el programa?" sqref="B14:J14"/>
    <dataValidation allowBlank="1" showInputMessage="1" showErrorMessage="1" prompt="Nombre de cada producto" sqref="A23:A28"/>
    <dataValidation allowBlank="1" showInputMessage="1" showErrorMessage="1" prompt="Nombre del indicador" sqref="B23:B28"/>
    <dataValidation allowBlank="1" showInputMessage="1" showErrorMessage="1" prompt="Meta anual del indicador" sqref="E23:E28 C23:C28"/>
    <dataValidation allowBlank="1" showInputMessage="1" showErrorMessage="1" prompt="Monto presupuestado para el producto" sqref="F23:F28 D23:D28"/>
    <dataValidation allowBlank="1" showInputMessage="1" showErrorMessage="1" prompt="Meta alcanzada en el trimestre" sqref="G23:G28"/>
    <dataValidation allowBlank="1" showInputMessage="1" showErrorMessage="1" prompt="Monto ejecutado en el trimestre" sqref="H23:H28"/>
  </dataValidations>
  <pageMargins left="0.7" right="0.7" top="1.7033333333333334" bottom="0.75" header="0.3" footer="0.3"/>
  <pageSetup scale="56" fitToHeight="0" orientation="portrait" r:id="rId1"/>
  <headerFooter>
    <oddHeader>&amp;C
&amp;G
&amp;"Verdana,Negrita"&amp;10INFORME DE EVALUACIÓN TRIMESTRAL DE LAS
METAS FÍSICAS-FINANCIERAS
ABRIL-JUNIO 2023&amp;R
&amp;"Verdana,Negrita"&amp;10INF-PPP-05
Versión: 01</oddHeader>
  </headerFooter>
  <legacy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Programa 11</vt:lpstr>
      <vt:lpstr>Programa 12</vt:lpstr>
      <vt:lpstr>Programa 14</vt:lpstr>
      <vt:lpstr>Programa 50</vt:lpstr>
      <vt:lpstr>'Programa 11'!Área_de_impresión</vt:lpstr>
      <vt:lpstr>'Programa 12'!Área_de_impresión</vt:lpstr>
      <vt:lpstr>'Programa 14'!Área_de_impresión</vt:lpstr>
      <vt:lpstr>'Programa 50'!Área_de_impresión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Arianny Peña Terrero</cp:lastModifiedBy>
  <cp:lastPrinted>2023-07-17T14:18:56Z</cp:lastPrinted>
  <dcterms:created xsi:type="dcterms:W3CDTF">2021-03-22T15:50:10Z</dcterms:created>
  <dcterms:modified xsi:type="dcterms:W3CDTF">2023-07-17T15:31:37Z</dcterms:modified>
</cp:coreProperties>
</file>